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1200" yWindow="915" windowWidth="17520" windowHeight="11025"/>
  </bookViews>
  <sheets>
    <sheet name="0.表紙" sheetId="11" r:id="rId1"/>
    <sheet name="注意事項" sheetId="35" r:id="rId2"/>
    <sheet name="1.目次" sheetId="3" r:id="rId3"/>
    <sheet name="2.概況" sheetId="6" r:id="rId4"/>
    <sheet name="3.概況" sheetId="28" r:id="rId5"/>
    <sheet name="4.企業集団" sheetId="31" r:id="rId6"/>
    <sheet name="5.俯瞰図" sheetId="4" r:id="rId7"/>
    <sheet name="6.資金繰" sheetId="32" r:id="rId8"/>
    <sheet name="7.ｱｸｼｮﾝﾌﾟﾗﾝ" sheetId="16" r:id="rId9"/>
    <sheet name="8.PL" sheetId="7" r:id="rId10"/>
    <sheet name="9.返済計画" sheetId="8" r:id="rId11"/>
    <sheet name="10.返済計画" sheetId="33" r:id="rId12"/>
    <sheet name="11.SWOT" sheetId="14" r:id="rId13"/>
  </sheets>
  <definedNames>
    <definedName name="_xlnm.Print_Area" localSheetId="0">'0.表紙'!$A$1:$L$33</definedName>
    <definedName name="_xlnm.Print_Area" localSheetId="11">'10.返済計画'!$A$1:$K$36</definedName>
    <definedName name="_xlnm.Print_Area" localSheetId="3">'2.概況'!$A$1:$T$35</definedName>
    <definedName name="_xlnm.Print_Area" localSheetId="10">'9.返済計画'!$A$1:$L$34</definedName>
  </definedNames>
  <calcPr calcId="152511"/>
</workbook>
</file>

<file path=xl/calcChain.xml><?xml version="1.0" encoding="utf-8"?>
<calcChain xmlns="http://schemas.openxmlformats.org/spreadsheetml/2006/main">
  <c r="D20" i="33" l="1"/>
  <c r="G28" i="8" l="1"/>
  <c r="F18" i="4"/>
  <c r="H28" i="8" l="1"/>
  <c r="K28" i="7"/>
  <c r="E28" i="7"/>
  <c r="F28" i="7"/>
  <c r="G28" i="7"/>
  <c r="H28" i="7"/>
  <c r="I28" i="7"/>
  <c r="J28" i="7"/>
  <c r="D28" i="7"/>
  <c r="E13" i="7"/>
  <c r="D7" i="8"/>
  <c r="F17" i="28"/>
  <c r="G17" i="28"/>
  <c r="E17" i="28"/>
  <c r="C13" i="33" l="1"/>
  <c r="C21" i="33" l="1"/>
  <c r="E21" i="33" l="1"/>
  <c r="I21" i="33"/>
  <c r="I28" i="8"/>
  <c r="F27" i="8"/>
  <c r="F29" i="8" s="1"/>
  <c r="E14" i="33"/>
  <c r="J28" i="8" l="1"/>
  <c r="K28" i="8" s="1"/>
  <c r="C22" i="33"/>
  <c r="E22" i="33" s="1"/>
  <c r="C23" i="33"/>
  <c r="H23" i="33" s="1"/>
  <c r="C24" i="33"/>
  <c r="C25" i="33"/>
  <c r="C26" i="33"/>
  <c r="C28" i="33"/>
  <c r="C7" i="8"/>
  <c r="D14" i="33"/>
  <c r="C9" i="8"/>
  <c r="C9" i="33" s="1"/>
  <c r="C10" i="8"/>
  <c r="D10" i="8" s="1"/>
  <c r="C11" i="8"/>
  <c r="C12" i="8"/>
  <c r="C12" i="33" s="1"/>
  <c r="C8" i="8"/>
  <c r="C8" i="33" s="1"/>
  <c r="C14" i="33"/>
  <c r="C11" i="33" l="1"/>
  <c r="C10" i="33"/>
  <c r="D11" i="8"/>
  <c r="C20" i="8"/>
  <c r="C20" i="33" s="1"/>
  <c r="D27" i="33" s="1"/>
  <c r="D9" i="8"/>
  <c r="D8" i="8"/>
  <c r="D12" i="8"/>
  <c r="D27" i="8"/>
  <c r="O20" i="31"/>
  <c r="E25" i="8" l="1"/>
  <c r="D25" i="33" s="1"/>
  <c r="E27" i="8"/>
  <c r="E22" i="8"/>
  <c r="E23" i="8"/>
  <c r="D29" i="8"/>
  <c r="E26" i="8"/>
  <c r="F27" i="33"/>
  <c r="J27" i="33"/>
  <c r="I27" i="33"/>
  <c r="G27" i="33"/>
  <c r="H27" i="33"/>
  <c r="E27" i="33"/>
  <c r="E21" i="8"/>
  <c r="D21" i="33" s="1"/>
  <c r="E24" i="8"/>
  <c r="E20" i="8"/>
  <c r="E38" i="6"/>
  <c r="E40" i="6" s="1"/>
  <c r="G22" i="33" l="1"/>
  <c r="H25" i="33"/>
  <c r="J20" i="33"/>
  <c r="J22" i="33"/>
  <c r="F25" i="33"/>
  <c r="G25" i="8" s="1"/>
  <c r="G25" i="33"/>
  <c r="D22" i="33"/>
  <c r="J25" i="33"/>
  <c r="I25" i="33"/>
  <c r="F22" i="33"/>
  <c r="G22" i="8" s="1"/>
  <c r="H22" i="8" s="1"/>
  <c r="G20" i="33"/>
  <c r="H20" i="33"/>
  <c r="F20" i="33"/>
  <c r="G20" i="8" s="1"/>
  <c r="I20" i="33"/>
  <c r="E25" i="33"/>
  <c r="E20" i="33"/>
  <c r="I22" i="33"/>
  <c r="H22" i="33"/>
  <c r="J23" i="33"/>
  <c r="E23" i="33"/>
  <c r="F23" i="33"/>
  <c r="G23" i="8" s="1"/>
  <c r="D23" i="33"/>
  <c r="I23" i="33"/>
  <c r="G23" i="33"/>
  <c r="G26" i="33"/>
  <c r="E26" i="33"/>
  <c r="I26" i="33"/>
  <c r="J26" i="33"/>
  <c r="F26" i="33"/>
  <c r="D26" i="33"/>
  <c r="H26" i="33"/>
  <c r="E24" i="33"/>
  <c r="J24" i="33"/>
  <c r="I24" i="33"/>
  <c r="G24" i="33"/>
  <c r="D24" i="33"/>
  <c r="H24" i="33"/>
  <c r="F24" i="33"/>
  <c r="G24" i="8" s="1"/>
  <c r="F21" i="33"/>
  <c r="G21" i="8" s="1"/>
  <c r="J21" i="33"/>
  <c r="H21" i="33"/>
  <c r="G21" i="33"/>
  <c r="E39" i="6"/>
  <c r="F38" i="6" s="1"/>
  <c r="C7" i="32" s="1"/>
  <c r="E12" i="7"/>
  <c r="E29" i="7" s="1"/>
  <c r="E33" i="7" s="1"/>
  <c r="D12" i="7"/>
  <c r="Q10" i="32"/>
  <c r="Q11" i="32"/>
  <c r="Q20" i="32"/>
  <c r="Q21" i="32"/>
  <c r="Q18" i="32"/>
  <c r="Q8" i="32"/>
  <c r="H20" i="8" l="1"/>
  <c r="I20" i="8" s="1"/>
  <c r="J20" i="8" s="1"/>
  <c r="K20" i="8" s="1"/>
  <c r="H25" i="8"/>
  <c r="I25" i="8" s="1"/>
  <c r="J25" i="8"/>
  <c r="K25" i="8" s="1"/>
  <c r="I22" i="8"/>
  <c r="J22" i="8" s="1"/>
  <c r="K22" i="8" s="1"/>
  <c r="G26" i="8"/>
  <c r="H26" i="8" s="1"/>
  <c r="I26" i="8" s="1"/>
  <c r="J26" i="8" s="1"/>
  <c r="K26" i="8" s="1"/>
  <c r="D29" i="7"/>
  <c r="D33" i="7" s="1"/>
  <c r="D13" i="7"/>
  <c r="E35" i="7"/>
  <c r="E37" i="7" s="1"/>
  <c r="E38" i="7"/>
  <c r="D35" i="7"/>
  <c r="D37" i="7" s="1"/>
  <c r="D38" i="7"/>
  <c r="H23" i="8"/>
  <c r="I23" i="8" s="1"/>
  <c r="J23" i="8" s="1"/>
  <c r="K23" i="8" s="1"/>
  <c r="H24" i="8"/>
  <c r="I24" i="8" s="1"/>
  <c r="J24" i="8" s="1"/>
  <c r="K24" i="8" s="1"/>
  <c r="H21" i="8"/>
  <c r="I21" i="8" s="1"/>
  <c r="J21" i="8" s="1"/>
  <c r="K21" i="8" s="1"/>
  <c r="C5" i="32"/>
  <c r="H5" i="32" s="1"/>
  <c r="H7" i="32" s="1"/>
  <c r="H17" i="32" s="1"/>
  <c r="C16" i="32"/>
  <c r="P15" i="32" s="1"/>
  <c r="P6" i="32"/>
  <c r="D14" i="8"/>
  <c r="C7" i="33"/>
  <c r="E4" i="7"/>
  <c r="G27" i="8" l="1"/>
  <c r="G29" i="8" s="1"/>
  <c r="E7" i="8"/>
  <c r="E14" i="8"/>
  <c r="E10" i="8"/>
  <c r="E11" i="8"/>
  <c r="D4" i="7"/>
  <c r="F4" i="7"/>
  <c r="G4" i="7" s="1"/>
  <c r="H4" i="7" s="1"/>
  <c r="I4" i="7" s="1"/>
  <c r="J4" i="7" s="1"/>
  <c r="K4" i="7" s="1"/>
  <c r="H27" i="8"/>
  <c r="H29" i="8" s="1"/>
  <c r="E8" i="8"/>
  <c r="E13" i="8"/>
  <c r="E9" i="8"/>
  <c r="E12" i="8"/>
  <c r="M5" i="32"/>
  <c r="M7" i="32" s="1"/>
  <c r="M17" i="32" s="1"/>
  <c r="G5" i="32"/>
  <c r="G7" i="32" s="1"/>
  <c r="G17" i="32" s="1"/>
  <c r="L5" i="32"/>
  <c r="L7" i="32" s="1"/>
  <c r="L17" i="32" s="1"/>
  <c r="F5" i="32"/>
  <c r="F7" i="32" s="1"/>
  <c r="F17" i="32" s="1"/>
  <c r="K5" i="32"/>
  <c r="K7" i="32" s="1"/>
  <c r="K17" i="32" s="1"/>
  <c r="P5" i="32"/>
  <c r="P7" i="32" s="1"/>
  <c r="P17" i="32" s="1"/>
  <c r="E5" i="32"/>
  <c r="E7" i="32" s="1"/>
  <c r="E17" i="32" s="1"/>
  <c r="J5" i="32"/>
  <c r="J7" i="32" s="1"/>
  <c r="J17" i="32" s="1"/>
  <c r="O5" i="32"/>
  <c r="O7" i="32" s="1"/>
  <c r="O17" i="32" s="1"/>
  <c r="I5" i="32"/>
  <c r="I7" i="32" s="1"/>
  <c r="I17" i="32" s="1"/>
  <c r="N5" i="32"/>
  <c r="N7" i="32" s="1"/>
  <c r="N17" i="32" s="1"/>
  <c r="D6" i="8"/>
  <c r="F19" i="8" s="1"/>
  <c r="E19" i="33" s="1"/>
  <c r="I27" i="8" l="1"/>
  <c r="I29" i="8" s="1"/>
  <c r="G19" i="8"/>
  <c r="F19" i="33" s="1"/>
  <c r="Q2" i="28"/>
  <c r="G3" i="28"/>
  <c r="G26" i="28"/>
  <c r="H25" i="28" s="1"/>
  <c r="F26" i="28"/>
  <c r="F16" i="28" s="1"/>
  <c r="E26" i="28"/>
  <c r="E16" i="28" s="1"/>
  <c r="O15" i="28"/>
  <c r="G32" i="6"/>
  <c r="N25" i="6"/>
  <c r="G31" i="6"/>
  <c r="N31" i="6"/>
  <c r="G25" i="6"/>
  <c r="F12" i="7"/>
  <c r="F13" i="7" s="1"/>
  <c r="G12" i="7"/>
  <c r="H12" i="7"/>
  <c r="H13" i="7" s="1"/>
  <c r="I12" i="7"/>
  <c r="J12" i="7"/>
  <c r="J13" i="7" s="1"/>
  <c r="K12" i="7"/>
  <c r="J34" i="6"/>
  <c r="G11" i="28" s="1"/>
  <c r="F33" i="6"/>
  <c r="E33" i="6"/>
  <c r="F27" i="6"/>
  <c r="E27" i="6"/>
  <c r="F22" i="6"/>
  <c r="E22" i="6"/>
  <c r="J27" i="6"/>
  <c r="L27" i="6"/>
  <c r="J21" i="6"/>
  <c r="L21" i="6"/>
  <c r="L28" i="6" s="1"/>
  <c r="N32" i="6"/>
  <c r="N30" i="6"/>
  <c r="G30" i="6"/>
  <c r="G29" i="6"/>
  <c r="G28" i="6"/>
  <c r="N26" i="6"/>
  <c r="G26" i="6"/>
  <c r="N24" i="6"/>
  <c r="G24" i="6"/>
  <c r="N23" i="6"/>
  <c r="G23" i="6"/>
  <c r="N22" i="6"/>
  <c r="G21" i="6"/>
  <c r="N20" i="6"/>
  <c r="G20" i="6"/>
  <c r="N19" i="6"/>
  <c r="G19" i="6"/>
  <c r="N18" i="6"/>
  <c r="G18" i="6"/>
  <c r="M15" i="6"/>
  <c r="K29" i="7" l="1"/>
  <c r="K33" i="7" s="1"/>
  <c r="K38" i="7" s="1"/>
  <c r="J31" i="33" s="1"/>
  <c r="K13" i="7"/>
  <c r="I29" i="7"/>
  <c r="I33" i="7" s="1"/>
  <c r="I35" i="7" s="1"/>
  <c r="I37" i="7" s="1"/>
  <c r="I13" i="7"/>
  <c r="G29" i="7"/>
  <c r="G33" i="7" s="1"/>
  <c r="G13" i="7"/>
  <c r="H23" i="28"/>
  <c r="H24" i="28"/>
  <c r="H21" i="28"/>
  <c r="H22" i="28"/>
  <c r="H26" i="28"/>
  <c r="H20" i="28"/>
  <c r="G16" i="28"/>
  <c r="O17" i="28" s="1"/>
  <c r="K35" i="7"/>
  <c r="K37" i="7" s="1"/>
  <c r="I38" i="7"/>
  <c r="H31" i="33" s="1"/>
  <c r="G35" i="7"/>
  <c r="G37" i="7" s="1"/>
  <c r="G38" i="7"/>
  <c r="F31" i="33" s="1"/>
  <c r="F34" i="6"/>
  <c r="F35" i="6" s="1"/>
  <c r="L33" i="6" s="1"/>
  <c r="N27" i="6"/>
  <c r="J28" i="6"/>
  <c r="J35" i="6" s="1"/>
  <c r="N21" i="6"/>
  <c r="N28" i="6" s="1"/>
  <c r="G33" i="6"/>
  <c r="E34" i="6"/>
  <c r="E35" i="6" s="1"/>
  <c r="G27" i="6"/>
  <c r="G22" i="6"/>
  <c r="K27" i="8"/>
  <c r="K29" i="8" s="1"/>
  <c r="J27" i="8"/>
  <c r="J29" i="8" s="1"/>
  <c r="H19" i="8"/>
  <c r="F29" i="7"/>
  <c r="F33" i="7" s="1"/>
  <c r="H29" i="7"/>
  <c r="H33" i="7" s="1"/>
  <c r="J29" i="7"/>
  <c r="J33" i="7" s="1"/>
  <c r="G19" i="28"/>
  <c r="M9" i="8" s="1"/>
  <c r="F3" i="28"/>
  <c r="J38" i="7" l="1"/>
  <c r="I31" i="33" s="1"/>
  <c r="J35" i="7"/>
  <c r="J37" i="7" s="1"/>
  <c r="F35" i="7"/>
  <c r="F37" i="7" s="1"/>
  <c r="F38" i="7"/>
  <c r="E31" i="33" s="1"/>
  <c r="G34" i="6"/>
  <c r="G35" i="6" s="1"/>
  <c r="H38" i="7"/>
  <c r="G31" i="33" s="1"/>
  <c r="H35" i="7"/>
  <c r="H37" i="7" s="1"/>
  <c r="I19" i="8"/>
  <c r="H19" i="33" s="1"/>
  <c r="G19" i="33"/>
  <c r="N33" i="6"/>
  <c r="N34" i="6" s="1"/>
  <c r="L34" i="6"/>
  <c r="E3" i="28"/>
  <c r="E19" i="28" s="1"/>
  <c r="F19" i="28"/>
  <c r="J19" i="8" l="1"/>
  <c r="I19" i="33" s="1"/>
  <c r="G12" i="28"/>
  <c r="L35" i="6"/>
  <c r="G13" i="28"/>
  <c r="G15" i="28" s="1"/>
  <c r="N35" i="6"/>
  <c r="O16" i="28" l="1"/>
  <c r="E39" i="7"/>
  <c r="K19" i="8"/>
  <c r="J19" i="33" s="1"/>
  <c r="D39" i="7" l="1"/>
  <c r="F39" i="7"/>
  <c r="G39" i="7" s="1"/>
  <c r="H39" i="7" s="1"/>
  <c r="I39" i="7" s="1"/>
  <c r="J39" i="7" s="1"/>
  <c r="K39" i="7" s="1"/>
</calcChain>
</file>

<file path=xl/sharedStrings.xml><?xml version="1.0" encoding="utf-8"?>
<sst xmlns="http://schemas.openxmlformats.org/spreadsheetml/2006/main" count="466" uniqueCount="360">
  <si>
    <t>表紙</t>
    <rPh sb="0" eb="2">
      <t>ヒョウシ</t>
    </rPh>
    <phoneticPr fontId="1"/>
  </si>
  <si>
    <t>経営改善計画書</t>
    <rPh sb="0" eb="2">
      <t>ケイエイ</t>
    </rPh>
    <rPh sb="2" eb="4">
      <t>カイゼン</t>
    </rPh>
    <rPh sb="4" eb="7">
      <t>ケイカクショ</t>
    </rPh>
    <phoneticPr fontId="1"/>
  </si>
  <si>
    <t>図解</t>
    <rPh sb="0" eb="2">
      <t>ズカイ</t>
    </rPh>
    <phoneticPr fontId="1"/>
  </si>
  <si>
    <t>①対象先・概要</t>
    <rPh sb="1" eb="4">
      <t>タイショウサキ</t>
    </rPh>
    <rPh sb="5" eb="7">
      <t>ガイヨウ</t>
    </rPh>
    <phoneticPr fontId="1"/>
  </si>
  <si>
    <t>事業者</t>
    <rPh sb="0" eb="3">
      <t>ジギョウシャ</t>
    </rPh>
    <phoneticPr fontId="1"/>
  </si>
  <si>
    <t>業種</t>
    <rPh sb="0" eb="2">
      <t>ギョウシュ</t>
    </rPh>
    <phoneticPr fontId="1"/>
  </si>
  <si>
    <t>事業内容</t>
    <rPh sb="0" eb="2">
      <t>ジギョウ</t>
    </rPh>
    <rPh sb="2" eb="4">
      <t>ナイヨウ</t>
    </rPh>
    <phoneticPr fontId="1"/>
  </si>
  <si>
    <t>資本金</t>
    <rPh sb="0" eb="3">
      <t>シホンキン</t>
    </rPh>
    <phoneticPr fontId="1"/>
  </si>
  <si>
    <t>②財務内容及び問題点</t>
    <rPh sb="1" eb="3">
      <t>ザイム</t>
    </rPh>
    <rPh sb="3" eb="5">
      <t>ナイヨウ</t>
    </rPh>
    <rPh sb="5" eb="6">
      <t>オヨ</t>
    </rPh>
    <rPh sb="7" eb="10">
      <t>モンダイテン</t>
    </rPh>
    <phoneticPr fontId="1"/>
  </si>
  <si>
    <t>資産の部</t>
    <rPh sb="0" eb="2">
      <t>シサン</t>
    </rPh>
    <rPh sb="3" eb="4">
      <t>ブ</t>
    </rPh>
    <phoneticPr fontId="1"/>
  </si>
  <si>
    <t>現預金</t>
    <rPh sb="0" eb="3">
      <t>ゲンヨキン</t>
    </rPh>
    <phoneticPr fontId="1"/>
  </si>
  <si>
    <t>決算</t>
    <rPh sb="0" eb="2">
      <t>ケッサン</t>
    </rPh>
    <phoneticPr fontId="1"/>
  </si>
  <si>
    <t>修正</t>
    <rPh sb="0" eb="2">
      <t>シュウセイ</t>
    </rPh>
    <phoneticPr fontId="1"/>
  </si>
  <si>
    <t>実質</t>
    <rPh sb="0" eb="2">
      <t>ジッシツ</t>
    </rPh>
    <phoneticPr fontId="1"/>
  </si>
  <si>
    <t>従業員数</t>
    <rPh sb="0" eb="3">
      <t>ジュウギョウイン</t>
    </rPh>
    <rPh sb="3" eb="4">
      <t>スウ</t>
    </rPh>
    <phoneticPr fontId="1"/>
  </si>
  <si>
    <t>住所</t>
    <rPh sb="0" eb="2">
      <t>ジュウショ</t>
    </rPh>
    <phoneticPr fontId="1"/>
  </si>
  <si>
    <t>設立年月日</t>
    <rPh sb="0" eb="2">
      <t>セツリツ</t>
    </rPh>
    <rPh sb="2" eb="5">
      <t>ネンガッピ</t>
    </rPh>
    <phoneticPr fontId="1"/>
  </si>
  <si>
    <t>代表者</t>
    <rPh sb="0" eb="3">
      <t>ダイヒョウシャ</t>
    </rPh>
    <phoneticPr fontId="1"/>
  </si>
  <si>
    <t>金融機関</t>
    <rPh sb="0" eb="2">
      <t>キンユウ</t>
    </rPh>
    <rPh sb="2" eb="4">
      <t>キカン</t>
    </rPh>
    <phoneticPr fontId="1"/>
  </si>
  <si>
    <t>①</t>
    <phoneticPr fontId="1"/>
  </si>
  <si>
    <t>②</t>
    <phoneticPr fontId="1"/>
  </si>
  <si>
    <t>③</t>
    <phoneticPr fontId="1"/>
  </si>
  <si>
    <t>④</t>
    <phoneticPr fontId="1"/>
  </si>
  <si>
    <t>⑤</t>
    <phoneticPr fontId="1"/>
  </si>
  <si>
    <t>年商</t>
    <rPh sb="0" eb="2">
      <t>ネンショウ</t>
    </rPh>
    <phoneticPr fontId="1"/>
  </si>
  <si>
    <t>年齢</t>
    <rPh sb="0" eb="2">
      <t>ネンレイ</t>
    </rPh>
    <phoneticPr fontId="1"/>
  </si>
  <si>
    <t>名前</t>
    <rPh sb="0" eb="2">
      <t>ナマエ</t>
    </rPh>
    <phoneticPr fontId="1"/>
  </si>
  <si>
    <t>役職</t>
    <rPh sb="0" eb="2">
      <t>ヤクショク</t>
    </rPh>
    <phoneticPr fontId="1"/>
  </si>
  <si>
    <t>役員構成</t>
    <rPh sb="0" eb="2">
      <t>ヤクイン</t>
    </rPh>
    <rPh sb="2" eb="4">
      <t>コウセイ</t>
    </rPh>
    <phoneticPr fontId="1"/>
  </si>
  <si>
    <t>関係</t>
    <rPh sb="0" eb="2">
      <t>カンケイ</t>
    </rPh>
    <phoneticPr fontId="1"/>
  </si>
  <si>
    <t>株主構成</t>
    <rPh sb="0" eb="2">
      <t>カブヌシ</t>
    </rPh>
    <rPh sb="2" eb="4">
      <t>コウセイ</t>
    </rPh>
    <phoneticPr fontId="1"/>
  </si>
  <si>
    <t>株数</t>
    <rPh sb="0" eb="2">
      <t>カブスウ</t>
    </rPh>
    <phoneticPr fontId="1"/>
  </si>
  <si>
    <t>歳</t>
    <rPh sb="0" eb="1">
      <t>サイ</t>
    </rPh>
    <phoneticPr fontId="1"/>
  </si>
  <si>
    <t>長女</t>
    <rPh sb="0" eb="2">
      <t>チョウジョ</t>
    </rPh>
    <phoneticPr fontId="1"/>
  </si>
  <si>
    <t>長男</t>
    <rPh sb="0" eb="2">
      <t>チョウナン</t>
    </rPh>
    <phoneticPr fontId="1"/>
  </si>
  <si>
    <t>負債の部</t>
    <rPh sb="0" eb="2">
      <t>フサイ</t>
    </rPh>
    <rPh sb="3" eb="4">
      <t>ブ</t>
    </rPh>
    <phoneticPr fontId="1"/>
  </si>
  <si>
    <t>売上債権</t>
    <rPh sb="0" eb="2">
      <t>ウリアゲ</t>
    </rPh>
    <rPh sb="2" eb="4">
      <t>サイケン</t>
    </rPh>
    <phoneticPr fontId="1"/>
  </si>
  <si>
    <t>棚卸資産</t>
    <rPh sb="0" eb="2">
      <t>タナオロ</t>
    </rPh>
    <rPh sb="2" eb="4">
      <t>シサン</t>
    </rPh>
    <phoneticPr fontId="1"/>
  </si>
  <si>
    <t>その他</t>
    <rPh sb="2" eb="3">
      <t>タ</t>
    </rPh>
    <phoneticPr fontId="1"/>
  </si>
  <si>
    <t>流動資産計</t>
    <rPh sb="0" eb="2">
      <t>リュウドウ</t>
    </rPh>
    <rPh sb="2" eb="4">
      <t>シサン</t>
    </rPh>
    <rPh sb="4" eb="5">
      <t>ケイ</t>
    </rPh>
    <phoneticPr fontId="1"/>
  </si>
  <si>
    <t>土地</t>
    <rPh sb="0" eb="2">
      <t>トチ</t>
    </rPh>
    <phoneticPr fontId="1"/>
  </si>
  <si>
    <t>建物</t>
    <rPh sb="0" eb="2">
      <t>タテモノ</t>
    </rPh>
    <phoneticPr fontId="1"/>
  </si>
  <si>
    <t>有形固定資産</t>
    <rPh sb="0" eb="2">
      <t>ユウケイ</t>
    </rPh>
    <rPh sb="2" eb="6">
      <t>コテイシサン</t>
    </rPh>
    <phoneticPr fontId="1"/>
  </si>
  <si>
    <t>無形固定資産</t>
    <rPh sb="0" eb="2">
      <t>ムケイ</t>
    </rPh>
    <rPh sb="2" eb="6">
      <t>コテイシサン</t>
    </rPh>
    <phoneticPr fontId="1"/>
  </si>
  <si>
    <t>投資有価証券</t>
    <rPh sb="0" eb="2">
      <t>トウシ</t>
    </rPh>
    <rPh sb="2" eb="4">
      <t>ユウカ</t>
    </rPh>
    <rPh sb="4" eb="6">
      <t>ショウケン</t>
    </rPh>
    <phoneticPr fontId="1"/>
  </si>
  <si>
    <t>投資等</t>
    <rPh sb="0" eb="2">
      <t>トウシ</t>
    </rPh>
    <rPh sb="2" eb="3">
      <t>トウ</t>
    </rPh>
    <phoneticPr fontId="1"/>
  </si>
  <si>
    <t>固定資産計</t>
    <rPh sb="0" eb="4">
      <t>コテイシサン</t>
    </rPh>
    <rPh sb="4" eb="5">
      <t>ケイ</t>
    </rPh>
    <phoneticPr fontId="1"/>
  </si>
  <si>
    <t>資産合計</t>
    <rPh sb="0" eb="2">
      <t>シサン</t>
    </rPh>
    <rPh sb="2" eb="4">
      <t>ゴウケイ</t>
    </rPh>
    <phoneticPr fontId="1"/>
  </si>
  <si>
    <t>(単位　千円)</t>
    <rPh sb="1" eb="3">
      <t>タンイ</t>
    </rPh>
    <rPh sb="4" eb="6">
      <t>センエン</t>
    </rPh>
    <phoneticPr fontId="1"/>
  </si>
  <si>
    <t>修正内容及び問題点</t>
    <rPh sb="0" eb="2">
      <t>シュウセイ</t>
    </rPh>
    <rPh sb="2" eb="4">
      <t>ナイヨウ</t>
    </rPh>
    <rPh sb="4" eb="5">
      <t>オヨ</t>
    </rPh>
    <rPh sb="6" eb="9">
      <t>モンダイテン</t>
    </rPh>
    <phoneticPr fontId="1"/>
  </si>
  <si>
    <t>支払債務</t>
    <rPh sb="0" eb="2">
      <t>シハライ</t>
    </rPh>
    <rPh sb="2" eb="4">
      <t>サイム</t>
    </rPh>
    <phoneticPr fontId="1"/>
  </si>
  <si>
    <t>短期借入金</t>
    <rPh sb="0" eb="2">
      <t>タンキ</t>
    </rPh>
    <rPh sb="2" eb="5">
      <t>カリイレキン</t>
    </rPh>
    <phoneticPr fontId="1"/>
  </si>
  <si>
    <t>流動負債合計</t>
    <rPh sb="0" eb="2">
      <t>リュウドウ</t>
    </rPh>
    <rPh sb="2" eb="4">
      <t>フサイ</t>
    </rPh>
    <rPh sb="4" eb="6">
      <t>ゴウケイ</t>
    </rPh>
    <phoneticPr fontId="1"/>
  </si>
  <si>
    <t>負債･資本合計</t>
    <rPh sb="0" eb="2">
      <t>フサイ</t>
    </rPh>
    <rPh sb="3" eb="5">
      <t>シホン</t>
    </rPh>
    <rPh sb="5" eb="7">
      <t>ゴウケイ</t>
    </rPh>
    <phoneticPr fontId="1"/>
  </si>
  <si>
    <t>資本の部</t>
    <rPh sb="0" eb="2">
      <t>シホン</t>
    </rPh>
    <rPh sb="3" eb="4">
      <t>ブ</t>
    </rPh>
    <phoneticPr fontId="1"/>
  </si>
  <si>
    <t>自己資本計</t>
    <rPh sb="0" eb="4">
      <t>ジコシホン</t>
    </rPh>
    <rPh sb="4" eb="5">
      <t>ケイ</t>
    </rPh>
    <phoneticPr fontId="1"/>
  </si>
  <si>
    <t>負債合計</t>
    <rPh sb="0" eb="2">
      <t>フサイ</t>
    </rPh>
    <rPh sb="2" eb="4">
      <t>ゴウケイ</t>
    </rPh>
    <phoneticPr fontId="1"/>
  </si>
  <si>
    <t>固定負債計</t>
    <rPh sb="0" eb="2">
      <t>コテイ</t>
    </rPh>
    <rPh sb="2" eb="4">
      <t>フサイ</t>
    </rPh>
    <rPh sb="4" eb="5">
      <t>ケイ</t>
    </rPh>
    <phoneticPr fontId="1"/>
  </si>
  <si>
    <t>長期借入金</t>
    <rPh sb="0" eb="2">
      <t>チョウキ</t>
    </rPh>
    <rPh sb="2" eb="5">
      <t>カリイレキン</t>
    </rPh>
    <phoneticPr fontId="1"/>
  </si>
  <si>
    <t>社債</t>
    <rPh sb="0" eb="2">
      <t>シャサイ</t>
    </rPh>
    <phoneticPr fontId="1"/>
  </si>
  <si>
    <t>③業績推移等</t>
    <rPh sb="1" eb="3">
      <t>ギョウセキ</t>
    </rPh>
    <rPh sb="3" eb="5">
      <t>スイイ</t>
    </rPh>
    <rPh sb="5" eb="6">
      <t>トウ</t>
    </rPh>
    <phoneticPr fontId="1"/>
  </si>
  <si>
    <t>売上高</t>
    <rPh sb="0" eb="2">
      <t>ウリアゲ</t>
    </rPh>
    <rPh sb="2" eb="3">
      <t>ダカ</t>
    </rPh>
    <phoneticPr fontId="1"/>
  </si>
  <si>
    <t>営業利益</t>
    <rPh sb="0" eb="2">
      <t>エイギョウ</t>
    </rPh>
    <rPh sb="2" eb="4">
      <t>リエキ</t>
    </rPh>
    <phoneticPr fontId="1"/>
  </si>
  <si>
    <t>売上総利益</t>
    <rPh sb="0" eb="2">
      <t>ウリアゲ</t>
    </rPh>
    <rPh sb="2" eb="5">
      <t>ソウリエキ</t>
    </rPh>
    <phoneticPr fontId="1"/>
  </si>
  <si>
    <t>経常利益</t>
    <rPh sb="0" eb="2">
      <t>ケイジョウ</t>
    </rPh>
    <rPh sb="2" eb="4">
      <t>リエキ</t>
    </rPh>
    <phoneticPr fontId="1"/>
  </si>
  <si>
    <t>当期利益</t>
    <rPh sb="0" eb="2">
      <t>トウキ</t>
    </rPh>
    <rPh sb="2" eb="4">
      <t>リエキ</t>
    </rPh>
    <phoneticPr fontId="1"/>
  </si>
  <si>
    <t>(実績)</t>
    <rPh sb="1" eb="3">
      <t>ジッセキ</t>
    </rPh>
    <phoneticPr fontId="1"/>
  </si>
  <si>
    <t>減価償却額</t>
    <rPh sb="0" eb="2">
      <t>ゲンカ</t>
    </rPh>
    <rPh sb="2" eb="4">
      <t>ショウキャク</t>
    </rPh>
    <rPh sb="4" eb="5">
      <t>ガク</t>
    </rPh>
    <phoneticPr fontId="1"/>
  </si>
  <si>
    <t>実質自己資本</t>
    <rPh sb="0" eb="2">
      <t>ジッシツ</t>
    </rPh>
    <rPh sb="2" eb="6">
      <t>ジコシホン</t>
    </rPh>
    <phoneticPr fontId="1"/>
  </si>
  <si>
    <t>中小企業特性</t>
    <rPh sb="0" eb="2">
      <t>チュウショウ</t>
    </rPh>
    <rPh sb="2" eb="4">
      <t>キギョウ</t>
    </rPh>
    <rPh sb="4" eb="6">
      <t>トクセイ</t>
    </rPh>
    <phoneticPr fontId="1"/>
  </si>
  <si>
    <t>〃反映後自己資本</t>
    <rPh sb="1" eb="4">
      <t>ハンエイゴ</t>
    </rPh>
    <rPh sb="4" eb="8">
      <t>ジコシホン</t>
    </rPh>
    <phoneticPr fontId="1"/>
  </si>
  <si>
    <t>②の修正B/S表</t>
    <rPh sb="2" eb="4">
      <t>シュウセイ</t>
    </rPh>
    <rPh sb="7" eb="8">
      <t>ヒョウ</t>
    </rPh>
    <phoneticPr fontId="1"/>
  </si>
  <si>
    <t>所有不動産一覧表</t>
    <rPh sb="0" eb="2">
      <t>ショユウ</t>
    </rPh>
    <rPh sb="2" eb="5">
      <t>フドウサン</t>
    </rPh>
    <rPh sb="5" eb="8">
      <t>イチランヒョウ</t>
    </rPh>
    <phoneticPr fontId="1"/>
  </si>
  <si>
    <t>売上総利益率</t>
    <rPh sb="0" eb="2">
      <t>ウリアゲ</t>
    </rPh>
    <rPh sb="2" eb="5">
      <t>ソウリエキ</t>
    </rPh>
    <rPh sb="5" eb="6">
      <t>リツ</t>
    </rPh>
    <phoneticPr fontId="1"/>
  </si>
  <si>
    <t>金融機関借入額</t>
    <rPh sb="0" eb="2">
      <t>キンユウ</t>
    </rPh>
    <rPh sb="2" eb="4">
      <t>キカン</t>
    </rPh>
    <rPh sb="4" eb="6">
      <t>カリイレ</t>
    </rPh>
    <rPh sb="6" eb="7">
      <t>ガク</t>
    </rPh>
    <phoneticPr fontId="1"/>
  </si>
  <si>
    <t>収益弁済原資</t>
    <rPh sb="0" eb="2">
      <t>シュウエキ</t>
    </rPh>
    <rPh sb="2" eb="4">
      <t>ベンサイ</t>
    </rPh>
    <rPh sb="4" eb="6">
      <t>ゲンシ</t>
    </rPh>
    <phoneticPr fontId="1"/>
  </si>
  <si>
    <t>債務超過解消年数</t>
    <rPh sb="0" eb="2">
      <t>サイム</t>
    </rPh>
    <rPh sb="2" eb="4">
      <t>チョウカ</t>
    </rPh>
    <rPh sb="4" eb="6">
      <t>カイショウ</t>
    </rPh>
    <rPh sb="6" eb="8">
      <t>ネンスウ</t>
    </rPh>
    <phoneticPr fontId="1"/>
  </si>
  <si>
    <t>債務償還年数</t>
    <rPh sb="0" eb="2">
      <t>サイム</t>
    </rPh>
    <rPh sb="2" eb="4">
      <t>ショウカン</t>
    </rPh>
    <rPh sb="4" eb="6">
      <t>ネンスウ</t>
    </rPh>
    <phoneticPr fontId="1"/>
  </si>
  <si>
    <t>中小企業特性反映後ベース</t>
    <rPh sb="0" eb="2">
      <t>チュウショウ</t>
    </rPh>
    <rPh sb="2" eb="4">
      <t>キギョウ</t>
    </rPh>
    <rPh sb="4" eb="6">
      <t>トクセイ</t>
    </rPh>
    <rPh sb="6" eb="9">
      <t>ハンエイゴ</t>
    </rPh>
    <phoneticPr fontId="1"/>
  </si>
  <si>
    <t>借入金÷収益弁済原資</t>
    <rPh sb="0" eb="3">
      <t>カリイレキン</t>
    </rPh>
    <rPh sb="4" eb="6">
      <t>シュウエキ</t>
    </rPh>
    <rPh sb="6" eb="8">
      <t>ベンサイ</t>
    </rPh>
    <rPh sb="8" eb="10">
      <t>ゲンシ</t>
    </rPh>
    <phoneticPr fontId="1"/>
  </si>
  <si>
    <t>〈業績の分析結果〉</t>
    <rPh sb="1" eb="3">
      <t>ギョウセキ</t>
    </rPh>
    <rPh sb="4" eb="6">
      <t>ブンセキ</t>
    </rPh>
    <rPh sb="6" eb="8">
      <t>ケッカ</t>
    </rPh>
    <phoneticPr fontId="1"/>
  </si>
  <si>
    <t>〈事業内容・沿革〉</t>
    <rPh sb="1" eb="3">
      <t>ジギョウ</t>
    </rPh>
    <rPh sb="3" eb="5">
      <t>ナイヨウ</t>
    </rPh>
    <rPh sb="6" eb="8">
      <t>エンカク</t>
    </rPh>
    <phoneticPr fontId="1"/>
  </si>
  <si>
    <t>実績額で算出</t>
    <rPh sb="0" eb="3">
      <t>ジッセキガク</t>
    </rPh>
    <rPh sb="4" eb="6">
      <t>サンシュツ</t>
    </rPh>
    <phoneticPr fontId="1"/>
  </si>
  <si>
    <t>④銀行取引状況</t>
    <rPh sb="1" eb="3">
      <t>ギンコウ</t>
    </rPh>
    <rPh sb="3" eb="5">
      <t>トリヒキ</t>
    </rPh>
    <rPh sb="5" eb="7">
      <t>ジョウキョウ</t>
    </rPh>
    <phoneticPr fontId="1"/>
  </si>
  <si>
    <t>金融機関名</t>
    <rPh sb="0" eb="2">
      <t>キンユウ</t>
    </rPh>
    <rPh sb="2" eb="4">
      <t>キカン</t>
    </rPh>
    <rPh sb="4" eb="5">
      <t>ナ</t>
    </rPh>
    <phoneticPr fontId="1"/>
  </si>
  <si>
    <t>合計</t>
    <rPh sb="0" eb="2">
      <t>ゴウケイ</t>
    </rPh>
    <phoneticPr fontId="1"/>
  </si>
  <si>
    <t>融資シェア</t>
    <rPh sb="0" eb="2">
      <t>ユウシ</t>
    </rPh>
    <phoneticPr fontId="1"/>
  </si>
  <si>
    <t>・・・</t>
    <phoneticPr fontId="1"/>
  </si>
  <si>
    <t>修正調整額</t>
    <rPh sb="0" eb="2">
      <t>シュウセイ</t>
    </rPh>
    <rPh sb="2" eb="4">
      <t>チョウセイ</t>
    </rPh>
    <rPh sb="4" eb="5">
      <t>ガク</t>
    </rPh>
    <phoneticPr fontId="1"/>
  </si>
  <si>
    <t xml:space="preserve"> ⑥ 経営改善計画策定方針</t>
    <rPh sb="3" eb="5">
      <t>ケイエイ</t>
    </rPh>
    <rPh sb="5" eb="7">
      <t>カイゼン</t>
    </rPh>
    <rPh sb="7" eb="9">
      <t>ケイカク</t>
    </rPh>
    <rPh sb="9" eb="11">
      <t>サクテイ</t>
    </rPh>
    <rPh sb="11" eb="13">
      <t>ホウシン</t>
    </rPh>
    <phoneticPr fontId="1"/>
  </si>
  <si>
    <t xml:space="preserve"> ⑤ 現状と課題認識</t>
    <rPh sb="3" eb="5">
      <t>ゲンジョウ</t>
    </rPh>
    <rPh sb="6" eb="8">
      <t>カダイ</t>
    </rPh>
    <rPh sb="8" eb="10">
      <t>ニンシキ</t>
    </rPh>
    <phoneticPr fontId="1"/>
  </si>
  <si>
    <t>売上高</t>
    <rPh sb="0" eb="3">
      <t>ウリアゲダカ</t>
    </rPh>
    <phoneticPr fontId="1"/>
  </si>
  <si>
    <t>原価</t>
    <rPh sb="0" eb="2">
      <t>ゲンカ</t>
    </rPh>
    <phoneticPr fontId="1"/>
  </si>
  <si>
    <t>実績-2期</t>
    <rPh sb="0" eb="2">
      <t>ジッセキ</t>
    </rPh>
    <rPh sb="4" eb="5">
      <t>キ</t>
    </rPh>
    <phoneticPr fontId="1"/>
  </si>
  <si>
    <t>実績-1期</t>
    <rPh sb="0" eb="2">
      <t>ジッセキ</t>
    </rPh>
    <rPh sb="4" eb="5">
      <t>キ</t>
    </rPh>
    <phoneticPr fontId="1"/>
  </si>
  <si>
    <t>計画0年目</t>
    <rPh sb="0" eb="2">
      <t>ケイカク</t>
    </rPh>
    <rPh sb="3" eb="5">
      <t>ネンメ</t>
    </rPh>
    <phoneticPr fontId="1"/>
  </si>
  <si>
    <t>計画1年目</t>
    <rPh sb="0" eb="2">
      <t>ケイカク</t>
    </rPh>
    <rPh sb="3" eb="5">
      <t>ネンメ</t>
    </rPh>
    <phoneticPr fontId="1"/>
  </si>
  <si>
    <t>計画2年目</t>
    <rPh sb="0" eb="2">
      <t>ケイカク</t>
    </rPh>
    <rPh sb="3" eb="5">
      <t>ネンメ</t>
    </rPh>
    <phoneticPr fontId="1"/>
  </si>
  <si>
    <t>計画3年目</t>
    <rPh sb="0" eb="2">
      <t>ケイカク</t>
    </rPh>
    <rPh sb="3" eb="5">
      <t>ネンメ</t>
    </rPh>
    <phoneticPr fontId="1"/>
  </si>
  <si>
    <t>計画4年目</t>
    <rPh sb="0" eb="2">
      <t>ケイカク</t>
    </rPh>
    <rPh sb="3" eb="5">
      <t>ネンメ</t>
    </rPh>
    <phoneticPr fontId="1"/>
  </si>
  <si>
    <t>計画5年目</t>
    <rPh sb="0" eb="2">
      <t>ケイカク</t>
    </rPh>
    <rPh sb="3" eb="5">
      <t>ネンメ</t>
    </rPh>
    <phoneticPr fontId="1"/>
  </si>
  <si>
    <t>(単位:千円)</t>
    <rPh sb="1" eb="3">
      <t>タンイ</t>
    </rPh>
    <rPh sb="4" eb="6">
      <t>センエン</t>
    </rPh>
    <phoneticPr fontId="1"/>
  </si>
  <si>
    <t>金融機関名</t>
    <rPh sb="0" eb="2">
      <t>キンユウ</t>
    </rPh>
    <rPh sb="2" eb="5">
      <t>キカンナ</t>
    </rPh>
    <phoneticPr fontId="1"/>
  </si>
  <si>
    <t>融資ｼｪｱ</t>
    <rPh sb="0" eb="2">
      <t>ユウシ</t>
    </rPh>
    <phoneticPr fontId="1"/>
  </si>
  <si>
    <t>%</t>
    <phoneticPr fontId="1"/>
  </si>
  <si>
    <t>一般販売管理費率</t>
    <rPh sb="0" eb="2">
      <t>イッパン</t>
    </rPh>
    <rPh sb="2" eb="4">
      <t>ハンバイ</t>
    </rPh>
    <rPh sb="4" eb="6">
      <t>カンリ</t>
    </rPh>
    <rPh sb="6" eb="7">
      <t>ヒ</t>
    </rPh>
    <rPh sb="7" eb="8">
      <t>リツ</t>
    </rPh>
    <phoneticPr fontId="1"/>
  </si>
  <si>
    <t>小計</t>
    <rPh sb="0" eb="2">
      <t>ショウケイ</t>
    </rPh>
    <phoneticPr fontId="1"/>
  </si>
  <si>
    <t>合計残高</t>
    <rPh sb="0" eb="2">
      <t>ゴウケイ</t>
    </rPh>
    <rPh sb="2" eb="4">
      <t>ザンダカ</t>
    </rPh>
    <phoneticPr fontId="1"/>
  </si>
  <si>
    <t>一般販売管理費合計</t>
    <rPh sb="0" eb="2">
      <t>イッパン</t>
    </rPh>
    <rPh sb="2" eb="4">
      <t>ハンバイ</t>
    </rPh>
    <rPh sb="4" eb="6">
      <t>カンリ</t>
    </rPh>
    <rPh sb="6" eb="7">
      <t>ヒ</t>
    </rPh>
    <rPh sb="7" eb="9">
      <t>ゴウケイ</t>
    </rPh>
    <phoneticPr fontId="1"/>
  </si>
  <si>
    <t>　役員報酬</t>
    <rPh sb="1" eb="3">
      <t>ヤクイン</t>
    </rPh>
    <rPh sb="3" eb="5">
      <t>ホウシュウ</t>
    </rPh>
    <phoneticPr fontId="1"/>
  </si>
  <si>
    <t>　給与</t>
    <rPh sb="1" eb="3">
      <t>キュウヨ</t>
    </rPh>
    <phoneticPr fontId="1"/>
  </si>
  <si>
    <t>　旅費交通費</t>
    <phoneticPr fontId="1"/>
  </si>
  <si>
    <t>　通信費</t>
    <rPh sb="1" eb="4">
      <t>ツウシンヒ</t>
    </rPh>
    <phoneticPr fontId="1"/>
  </si>
  <si>
    <t>　接待交際費</t>
    <rPh sb="1" eb="3">
      <t>セッタイ</t>
    </rPh>
    <rPh sb="3" eb="6">
      <t>コウサイヒ</t>
    </rPh>
    <phoneticPr fontId="1"/>
  </si>
  <si>
    <t>　賃貸料</t>
    <rPh sb="1" eb="4">
      <t>チンタイリョウ</t>
    </rPh>
    <phoneticPr fontId="1"/>
  </si>
  <si>
    <t>　リース料</t>
    <rPh sb="4" eb="5">
      <t>リョウ</t>
    </rPh>
    <phoneticPr fontId="1"/>
  </si>
  <si>
    <t>　福利厚生費等</t>
    <rPh sb="1" eb="3">
      <t>フクリ</t>
    </rPh>
    <rPh sb="3" eb="6">
      <t>コウセイヒ</t>
    </rPh>
    <rPh sb="6" eb="7">
      <t>トウ</t>
    </rPh>
    <phoneticPr fontId="1"/>
  </si>
  <si>
    <t>　保険料</t>
    <rPh sb="1" eb="4">
      <t>ホケンリョウ</t>
    </rPh>
    <phoneticPr fontId="1"/>
  </si>
  <si>
    <t>　修繕費</t>
    <phoneticPr fontId="1"/>
  </si>
  <si>
    <t>ビジネスモデル俯瞰図</t>
    <rPh sb="7" eb="10">
      <t>フカンズ</t>
    </rPh>
    <phoneticPr fontId="1"/>
  </si>
  <si>
    <t>アクションプラン</t>
    <phoneticPr fontId="1"/>
  </si>
  <si>
    <t>実施時期</t>
    <rPh sb="0" eb="2">
      <t>ジッシ</t>
    </rPh>
    <rPh sb="2" eb="4">
      <t>ジキ</t>
    </rPh>
    <phoneticPr fontId="1"/>
  </si>
  <si>
    <t>創業</t>
    <rPh sb="0" eb="2">
      <t>ソウギョウ</t>
    </rPh>
    <phoneticPr fontId="1"/>
  </si>
  <si>
    <t>設立</t>
    <rPh sb="0" eb="2">
      <t>セツリツ</t>
    </rPh>
    <phoneticPr fontId="1"/>
  </si>
  <si>
    <t>内部要因</t>
    <rPh sb="0" eb="2">
      <t>ナイブ</t>
    </rPh>
    <rPh sb="2" eb="4">
      <t>ヨウイン</t>
    </rPh>
    <phoneticPr fontId="1"/>
  </si>
  <si>
    <t>自社でコントロールできる</t>
    <rPh sb="0" eb="2">
      <t>ジシャ</t>
    </rPh>
    <phoneticPr fontId="1"/>
  </si>
  <si>
    <t>外部要因</t>
    <rPh sb="0" eb="2">
      <t>ガイブ</t>
    </rPh>
    <rPh sb="2" eb="4">
      <t>ヨウイン</t>
    </rPh>
    <phoneticPr fontId="1"/>
  </si>
  <si>
    <t>自社でコントロールできない</t>
    <rPh sb="0" eb="2">
      <t>ジシャ</t>
    </rPh>
    <phoneticPr fontId="1"/>
  </si>
  <si>
    <t>プラス要因</t>
    <rPh sb="3" eb="5">
      <t>ヨウイン</t>
    </rPh>
    <phoneticPr fontId="1"/>
  </si>
  <si>
    <t>マイナス要因</t>
    <rPh sb="4" eb="6">
      <t>ヨウイン</t>
    </rPh>
    <phoneticPr fontId="1"/>
  </si>
  <si>
    <t>　(内、支払利息)</t>
    <rPh sb="2" eb="3">
      <t>ウチ</t>
    </rPh>
    <rPh sb="4" eb="6">
      <t>シハライ</t>
    </rPh>
    <rPh sb="6" eb="8">
      <t>リソク</t>
    </rPh>
    <phoneticPr fontId="1"/>
  </si>
  <si>
    <t>部門</t>
    <rPh sb="0" eb="2">
      <t>ブモン</t>
    </rPh>
    <phoneticPr fontId="1"/>
  </si>
  <si>
    <t>具体的な取扱(製造)商品</t>
    <rPh sb="0" eb="3">
      <t>グタイテキ</t>
    </rPh>
    <rPh sb="4" eb="6">
      <t>トリアツカイ</t>
    </rPh>
    <rPh sb="7" eb="9">
      <t>セイゾウ</t>
    </rPh>
    <rPh sb="10" eb="12">
      <t>ショウヒン</t>
    </rPh>
    <phoneticPr fontId="1"/>
  </si>
  <si>
    <t>販売品目</t>
    <rPh sb="0" eb="2">
      <t>ハンバイ</t>
    </rPh>
    <rPh sb="2" eb="4">
      <t>ヒンモク</t>
    </rPh>
    <phoneticPr fontId="1"/>
  </si>
  <si>
    <t>主要販売先会社名A社</t>
    <rPh sb="0" eb="2">
      <t>シュヨウ</t>
    </rPh>
    <rPh sb="2" eb="5">
      <t>ハンバイサキ</t>
    </rPh>
    <rPh sb="5" eb="7">
      <t>カイシャ</t>
    </rPh>
    <rPh sb="7" eb="8">
      <t>ナ</t>
    </rPh>
    <rPh sb="9" eb="10">
      <t>シャ</t>
    </rPh>
    <phoneticPr fontId="1"/>
  </si>
  <si>
    <t>主要販売先会社名B社</t>
    <rPh sb="0" eb="2">
      <t>シュヨウ</t>
    </rPh>
    <rPh sb="2" eb="5">
      <t>ハンバイサキ</t>
    </rPh>
    <rPh sb="5" eb="7">
      <t>カイシャ</t>
    </rPh>
    <rPh sb="7" eb="8">
      <t>ナ</t>
    </rPh>
    <rPh sb="9" eb="10">
      <t>シャ</t>
    </rPh>
    <phoneticPr fontId="1"/>
  </si>
  <si>
    <t>主要販売先会社名C社</t>
    <rPh sb="0" eb="2">
      <t>シュヨウ</t>
    </rPh>
    <rPh sb="2" eb="5">
      <t>ハンバイサキ</t>
    </rPh>
    <rPh sb="5" eb="7">
      <t>カイシャ</t>
    </rPh>
    <rPh sb="7" eb="8">
      <t>ナ</t>
    </rPh>
    <rPh sb="9" eb="10">
      <t>シャ</t>
    </rPh>
    <phoneticPr fontId="1"/>
  </si>
  <si>
    <t>関連企業F社</t>
    <rPh sb="0" eb="2">
      <t>カンレン</t>
    </rPh>
    <rPh sb="2" eb="4">
      <t>キギョウ</t>
    </rPh>
    <rPh sb="5" eb="6">
      <t>シャ</t>
    </rPh>
    <phoneticPr fontId="1"/>
  </si>
  <si>
    <t>売上構成50%</t>
    <rPh sb="0" eb="2">
      <t>ウリア</t>
    </rPh>
    <rPh sb="2" eb="4">
      <t>コウセイ</t>
    </rPh>
    <phoneticPr fontId="1"/>
  </si>
  <si>
    <t>年間売上100百万</t>
    <rPh sb="0" eb="2">
      <t>ネンカン</t>
    </rPh>
    <rPh sb="2" eb="4">
      <t>ウリア</t>
    </rPh>
    <rPh sb="7" eb="9">
      <t>ヒャクマン</t>
    </rPh>
    <phoneticPr fontId="1"/>
  </si>
  <si>
    <t>E社との関係</t>
    <rPh sb="1" eb="2">
      <t>シャ</t>
    </rPh>
    <rPh sb="4" eb="6">
      <t>カンケイ</t>
    </rPh>
    <phoneticPr fontId="1"/>
  </si>
  <si>
    <t>資金の移動、家賃・報酬</t>
    <rPh sb="0" eb="2">
      <t>シキン</t>
    </rPh>
    <rPh sb="3" eb="5">
      <t>イドウ</t>
    </rPh>
    <rPh sb="6" eb="8">
      <t>ヤチン</t>
    </rPh>
    <rPh sb="9" eb="11">
      <t>ホウシュウ</t>
    </rPh>
    <phoneticPr fontId="1"/>
  </si>
  <si>
    <t>借入金・・内海支店長貸付金</t>
    <rPh sb="0" eb="3">
      <t>カリイレキン</t>
    </rPh>
    <rPh sb="5" eb="10">
      <t>ウツミシテンチョウ</t>
    </rPh>
    <rPh sb="10" eb="13">
      <t>カシツケキン</t>
    </rPh>
    <phoneticPr fontId="1"/>
  </si>
  <si>
    <t>仕入構成50%</t>
    <rPh sb="0" eb="2">
      <t>シイ</t>
    </rPh>
    <rPh sb="2" eb="4">
      <t>コウセイ</t>
    </rPh>
    <phoneticPr fontId="1"/>
  </si>
  <si>
    <t>売上構成20%</t>
    <rPh sb="0" eb="2">
      <t>ウリア</t>
    </rPh>
    <rPh sb="2" eb="4">
      <t>コウセイ</t>
    </rPh>
    <phoneticPr fontId="1"/>
  </si>
  <si>
    <t>年間売上40百万</t>
    <rPh sb="0" eb="2">
      <t>ネンカン</t>
    </rPh>
    <rPh sb="2" eb="4">
      <t>ウリア</t>
    </rPh>
    <rPh sb="6" eb="8">
      <t>ヒャクマン</t>
    </rPh>
    <phoneticPr fontId="1"/>
  </si>
  <si>
    <t>仕入品目</t>
    <rPh sb="0" eb="2">
      <t>シイ</t>
    </rPh>
    <rPh sb="2" eb="4">
      <t>ヒンモク</t>
    </rPh>
    <phoneticPr fontId="1"/>
  </si>
  <si>
    <t>関連企業E社</t>
    <rPh sb="0" eb="2">
      <t>カンレン</t>
    </rPh>
    <rPh sb="2" eb="4">
      <t>キギョウ</t>
    </rPh>
    <rPh sb="5" eb="6">
      <t>シャ</t>
    </rPh>
    <phoneticPr fontId="1"/>
  </si>
  <si>
    <t>主要仕入先G社</t>
    <rPh sb="0" eb="2">
      <t>シュヨウ</t>
    </rPh>
    <rPh sb="2" eb="4">
      <t>シイ</t>
    </rPh>
    <rPh sb="4" eb="5">
      <t>サキ</t>
    </rPh>
    <rPh sb="6" eb="7">
      <t>シャ</t>
    </rPh>
    <phoneticPr fontId="1"/>
  </si>
  <si>
    <t>外注構成100%</t>
    <rPh sb="0" eb="2">
      <t>ガイチュウ</t>
    </rPh>
    <rPh sb="2" eb="4">
      <t>コウセイ</t>
    </rPh>
    <phoneticPr fontId="1"/>
  </si>
  <si>
    <t>主要仕入先H社</t>
    <rPh sb="0" eb="2">
      <t>シュヨウ</t>
    </rPh>
    <rPh sb="2" eb="4">
      <t>シイ</t>
    </rPh>
    <rPh sb="4" eb="5">
      <t>サキ</t>
    </rPh>
    <rPh sb="6" eb="7">
      <t>シャ</t>
    </rPh>
    <phoneticPr fontId="1"/>
  </si>
  <si>
    <t>主要外注先I社</t>
    <rPh sb="0" eb="2">
      <t>シュヨウ</t>
    </rPh>
    <rPh sb="2" eb="4">
      <t>ガイチュウ</t>
    </rPh>
    <rPh sb="4" eb="5">
      <t>サキ</t>
    </rPh>
    <rPh sb="6" eb="7">
      <t>シャ</t>
    </rPh>
    <phoneticPr fontId="1"/>
  </si>
  <si>
    <t>販売(取扱)品目</t>
    <rPh sb="0" eb="2">
      <t>ハンバイ</t>
    </rPh>
    <rPh sb="3" eb="5">
      <t>トリアツカイ</t>
    </rPh>
    <rPh sb="6" eb="8">
      <t>ヒンモク</t>
    </rPh>
    <phoneticPr fontId="1"/>
  </si>
  <si>
    <t>ビジネスモデル</t>
    <phoneticPr fontId="1"/>
  </si>
  <si>
    <t>主担当者</t>
    <rPh sb="0" eb="1">
      <t>シュ</t>
    </rPh>
    <rPh sb="1" eb="4">
      <t>タントウシャ</t>
    </rPh>
    <phoneticPr fontId="1"/>
  </si>
  <si>
    <t>計画0期</t>
    <rPh sb="0" eb="2">
      <t>ケイカク</t>
    </rPh>
    <rPh sb="3" eb="4">
      <t>キ</t>
    </rPh>
    <phoneticPr fontId="1"/>
  </si>
  <si>
    <t>計画1期</t>
    <rPh sb="0" eb="2">
      <t>ケイカク</t>
    </rPh>
    <rPh sb="3" eb="4">
      <t>キ</t>
    </rPh>
    <phoneticPr fontId="1"/>
  </si>
  <si>
    <t>計画2期</t>
    <rPh sb="0" eb="2">
      <t>ケイカク</t>
    </rPh>
    <rPh sb="3" eb="4">
      <t>キ</t>
    </rPh>
    <phoneticPr fontId="1"/>
  </si>
  <si>
    <t>計画3期</t>
    <rPh sb="0" eb="2">
      <t>ケイカク</t>
    </rPh>
    <rPh sb="3" eb="4">
      <t>キ</t>
    </rPh>
    <phoneticPr fontId="1"/>
  </si>
  <si>
    <t>計画4期</t>
    <rPh sb="0" eb="2">
      <t>ケイカク</t>
    </rPh>
    <rPh sb="3" eb="4">
      <t>キ</t>
    </rPh>
    <phoneticPr fontId="1"/>
  </si>
  <si>
    <t>計画5期</t>
    <rPh sb="0" eb="2">
      <t>ケイカク</t>
    </rPh>
    <rPh sb="3" eb="4">
      <t>キ</t>
    </rPh>
    <phoneticPr fontId="1"/>
  </si>
  <si>
    <t>損益計画</t>
    <rPh sb="0" eb="1">
      <t>ソン</t>
    </rPh>
    <rPh sb="1" eb="2">
      <t>エキ</t>
    </rPh>
    <rPh sb="2" eb="3">
      <t>ケイ</t>
    </rPh>
    <rPh sb="3" eb="4">
      <t>ガ</t>
    </rPh>
    <phoneticPr fontId="1"/>
  </si>
  <si>
    <t>事業目的・株主・役員・実態B/S</t>
    <rPh sb="0" eb="2">
      <t>ジギョウ</t>
    </rPh>
    <rPh sb="2" eb="4">
      <t>モクテキ</t>
    </rPh>
    <rPh sb="5" eb="7">
      <t>カブヌシ</t>
    </rPh>
    <rPh sb="8" eb="10">
      <t>ヤクイン</t>
    </rPh>
    <rPh sb="11" eb="13">
      <t>ジッタイ</t>
    </rPh>
    <phoneticPr fontId="1"/>
  </si>
  <si>
    <t>過去２期と計画５期</t>
    <rPh sb="0" eb="2">
      <t>カコ</t>
    </rPh>
    <rPh sb="3" eb="4">
      <t>キ</t>
    </rPh>
    <rPh sb="5" eb="7">
      <t>ケイカク</t>
    </rPh>
    <rPh sb="8" eb="9">
      <t>キ</t>
    </rPh>
    <phoneticPr fontId="1"/>
  </si>
  <si>
    <t>企業集団の状況</t>
    <rPh sb="0" eb="2">
      <t>キギョウ</t>
    </rPh>
    <rPh sb="2" eb="4">
      <t>シュウダン</t>
    </rPh>
    <rPh sb="5" eb="7">
      <t>ジョウキョウ</t>
    </rPh>
    <phoneticPr fontId="1"/>
  </si>
  <si>
    <t>代表者一族</t>
    <rPh sb="0" eb="3">
      <t>ダイヒョウシャ</t>
    </rPh>
    <rPh sb="3" eb="5">
      <t>イチゾク</t>
    </rPh>
    <phoneticPr fontId="1"/>
  </si>
  <si>
    <t>代表取締役</t>
    <rPh sb="0" eb="2">
      <t>ダイヒョウ</t>
    </rPh>
    <rPh sb="2" eb="5">
      <t>トリシマリヤク</t>
    </rPh>
    <phoneticPr fontId="1"/>
  </si>
  <si>
    <t>専務取締役</t>
    <rPh sb="0" eb="2">
      <t>センム</t>
    </rPh>
    <rPh sb="2" eb="5">
      <t>トリシマリヤク</t>
    </rPh>
    <phoneticPr fontId="1"/>
  </si>
  <si>
    <t>取締役部長</t>
    <rPh sb="0" eb="3">
      <t>トリシマリヤク</t>
    </rPh>
    <rPh sb="3" eb="5">
      <t>ブチョウ</t>
    </rPh>
    <phoneticPr fontId="1"/>
  </si>
  <si>
    <t>監査役</t>
    <rPh sb="0" eb="3">
      <t>カンサヤク</t>
    </rPh>
    <phoneticPr fontId="1"/>
  </si>
  <si>
    <t>姫路　太郎</t>
    <rPh sb="0" eb="2">
      <t>ヒメジ</t>
    </rPh>
    <rPh sb="3" eb="5">
      <t>タロウ</t>
    </rPh>
    <phoneticPr fontId="1"/>
  </si>
  <si>
    <t>姫路　花子</t>
    <rPh sb="0" eb="2">
      <t>ヒメジ</t>
    </rPh>
    <rPh sb="3" eb="5">
      <t>ハナコ</t>
    </rPh>
    <phoneticPr fontId="1"/>
  </si>
  <si>
    <t>姫路　一郎</t>
    <rPh sb="0" eb="2">
      <t>ヒメジ</t>
    </rPh>
    <rPh sb="3" eb="5">
      <t>イチロウ</t>
    </rPh>
    <phoneticPr fontId="1"/>
  </si>
  <si>
    <t>姫路　次郎</t>
    <rPh sb="0" eb="2">
      <t>ヒメジ</t>
    </rPh>
    <rPh sb="3" eb="5">
      <t>ジロウ</t>
    </rPh>
    <phoneticPr fontId="1"/>
  </si>
  <si>
    <t>神戸　花代</t>
    <rPh sb="0" eb="2">
      <t>コウベ</t>
    </rPh>
    <rPh sb="3" eb="5">
      <t>ハナヨ</t>
    </rPh>
    <phoneticPr fontId="1"/>
  </si>
  <si>
    <t>取締役工場長</t>
    <rPh sb="0" eb="3">
      <t>トリシマリヤク</t>
    </rPh>
    <rPh sb="3" eb="6">
      <t>コウジョウチョウ</t>
    </rPh>
    <phoneticPr fontId="1"/>
  </si>
  <si>
    <t>次男</t>
    <rPh sb="0" eb="2">
      <t>ジナン</t>
    </rPh>
    <phoneticPr fontId="1"/>
  </si>
  <si>
    <t>妻</t>
    <rPh sb="0" eb="1">
      <t>ツマ</t>
    </rPh>
    <phoneticPr fontId="1"/>
  </si>
  <si>
    <t>利益</t>
    <rPh sb="0" eb="2">
      <t>リエキ</t>
    </rPh>
    <phoneticPr fontId="1"/>
  </si>
  <si>
    <t>減価償却</t>
    <rPh sb="0" eb="2">
      <t>ゲンカ</t>
    </rPh>
    <rPh sb="2" eb="4">
      <t>ショウキャク</t>
    </rPh>
    <phoneticPr fontId="1"/>
  </si>
  <si>
    <t>名</t>
    <rPh sb="0" eb="1">
      <t>ナ</t>
    </rPh>
    <phoneticPr fontId="1"/>
  </si>
  <si>
    <t>千円</t>
    <rPh sb="0" eb="2">
      <t>センエン</t>
    </rPh>
    <phoneticPr fontId="1"/>
  </si>
  <si>
    <t>昭和36年</t>
    <rPh sb="0" eb="2">
      <t>ショウワ</t>
    </rPh>
    <rPh sb="4" eb="5">
      <t>ネン</t>
    </rPh>
    <phoneticPr fontId="1"/>
  </si>
  <si>
    <t>昭和52年</t>
    <rPh sb="0" eb="2">
      <t>ショウワ</t>
    </rPh>
    <rPh sb="4" eb="5">
      <t>ネン</t>
    </rPh>
    <phoneticPr fontId="1"/>
  </si>
  <si>
    <t>自動車部品製造業</t>
    <rPh sb="0" eb="3">
      <t>ジドウシャ</t>
    </rPh>
    <rPh sb="3" eb="5">
      <t>ブヒン</t>
    </rPh>
    <rPh sb="5" eb="8">
      <t>セイゾウギョウ</t>
    </rPh>
    <phoneticPr fontId="1"/>
  </si>
  <si>
    <t>姫路信用金庫　東支店</t>
    <rPh sb="0" eb="2">
      <t>ヒメジ</t>
    </rPh>
    <rPh sb="2" eb="4">
      <t>シンヨウ</t>
    </rPh>
    <rPh sb="4" eb="6">
      <t>キンコ</t>
    </rPh>
    <rPh sb="7" eb="8">
      <t>ヒガシ</t>
    </rPh>
    <rPh sb="8" eb="10">
      <t>シテン</t>
    </rPh>
    <phoneticPr fontId="1"/>
  </si>
  <si>
    <t>兵庫信用金庫　市場支店</t>
    <rPh sb="0" eb="2">
      <t>ヒョウゴ</t>
    </rPh>
    <rPh sb="2" eb="4">
      <t>シンヨウ</t>
    </rPh>
    <rPh sb="4" eb="6">
      <t>キンコ</t>
    </rPh>
    <rPh sb="7" eb="9">
      <t>イチバ</t>
    </rPh>
    <rPh sb="9" eb="11">
      <t>シテン</t>
    </rPh>
    <phoneticPr fontId="1"/>
  </si>
  <si>
    <t>日本政策金融公庫　姫路支店</t>
    <rPh sb="0" eb="8">
      <t>コウコ</t>
    </rPh>
    <rPh sb="9" eb="11">
      <t>ヒメジ</t>
    </rPh>
    <rPh sb="11" eb="13">
      <t>シテン</t>
    </rPh>
    <phoneticPr fontId="1"/>
  </si>
  <si>
    <t>融資</t>
    <rPh sb="0" eb="2">
      <t>ユウシ</t>
    </rPh>
    <phoneticPr fontId="1"/>
  </si>
  <si>
    <t>貸付金</t>
    <rPh sb="0" eb="2">
      <t>カシツケ</t>
    </rPh>
    <rPh sb="2" eb="3">
      <t>キン</t>
    </rPh>
    <phoneticPr fontId="1"/>
  </si>
  <si>
    <t>出資</t>
    <rPh sb="0" eb="2">
      <t>シュッシ</t>
    </rPh>
    <phoneticPr fontId="1"/>
  </si>
  <si>
    <t>当    社</t>
    <rPh sb="0" eb="1">
      <t>トウ</t>
    </rPh>
    <rPh sb="5" eb="6">
      <t>シャ</t>
    </rPh>
    <phoneticPr fontId="1"/>
  </si>
  <si>
    <t>借入</t>
    <rPh sb="0" eb="2">
      <t>カリイレ</t>
    </rPh>
    <phoneticPr fontId="1"/>
  </si>
  <si>
    <t>返済</t>
    <rPh sb="0" eb="2">
      <t>ヘンサイ</t>
    </rPh>
    <phoneticPr fontId="1"/>
  </si>
  <si>
    <t>借入金残高</t>
    <rPh sb="0" eb="3">
      <t>カリイレキン</t>
    </rPh>
    <rPh sb="3" eb="5">
      <t>ザンダカ</t>
    </rPh>
    <phoneticPr fontId="1"/>
  </si>
  <si>
    <t>現預金残高</t>
    <rPh sb="0" eb="3">
      <t>ゲンヨキン</t>
    </rPh>
    <rPh sb="3" eb="5">
      <t>ザンダカ</t>
    </rPh>
    <phoneticPr fontId="1"/>
  </si>
  <si>
    <t>前年</t>
    <rPh sb="0" eb="2">
      <t>ゼンネン</t>
    </rPh>
    <phoneticPr fontId="1"/>
  </si>
  <si>
    <t>繰越</t>
    <rPh sb="0" eb="2">
      <t>クリコシ</t>
    </rPh>
    <phoneticPr fontId="1"/>
  </si>
  <si>
    <t>資金実績・計画表</t>
    <rPh sb="0" eb="2">
      <t>シキン</t>
    </rPh>
    <rPh sb="2" eb="4">
      <t>ジッセキ</t>
    </rPh>
    <rPh sb="5" eb="8">
      <t>ケイカクヒョウ</t>
    </rPh>
    <phoneticPr fontId="1"/>
  </si>
  <si>
    <t>ＳＷＯＴ 分析</t>
    <rPh sb="5" eb="6">
      <t>ブン</t>
    </rPh>
    <rPh sb="6" eb="7">
      <t>サ</t>
    </rPh>
    <phoneticPr fontId="1"/>
  </si>
  <si>
    <t>目　　次</t>
    <rPh sb="0" eb="1">
      <t>メ</t>
    </rPh>
    <rPh sb="3" eb="4">
      <t>ツギ</t>
    </rPh>
    <phoneticPr fontId="1"/>
  </si>
  <si>
    <t>企業集団の状況</t>
    <rPh sb="0" eb="4">
      <t>キギョウシュウダン</t>
    </rPh>
    <rPh sb="5" eb="7">
      <t>ジョウキョウ</t>
    </rPh>
    <phoneticPr fontId="1"/>
  </si>
  <si>
    <t>ページ</t>
    <phoneticPr fontId="1"/>
  </si>
  <si>
    <t>タイトル</t>
    <phoneticPr fontId="1"/>
  </si>
  <si>
    <t>策定支援</t>
    <rPh sb="0" eb="2">
      <t>サクテイ</t>
    </rPh>
    <rPh sb="2" eb="4">
      <t>シエン</t>
    </rPh>
    <phoneticPr fontId="1"/>
  </si>
  <si>
    <t>目次</t>
    <rPh sb="0" eb="2">
      <t>モクジ</t>
    </rPh>
    <phoneticPr fontId="1"/>
  </si>
  <si>
    <t>事業者の資本関係・取引関係説明資料　(平成30年3月末現在)</t>
    <rPh sb="0" eb="3">
      <t>ジギョウシャ</t>
    </rPh>
    <rPh sb="4" eb="6">
      <t>シホン</t>
    </rPh>
    <rPh sb="6" eb="8">
      <t>カンケイ</t>
    </rPh>
    <rPh sb="9" eb="11">
      <t>トリヒキ</t>
    </rPh>
    <rPh sb="11" eb="13">
      <t>カンケイ</t>
    </rPh>
    <rPh sb="13" eb="15">
      <t>セツメイ</t>
    </rPh>
    <rPh sb="15" eb="17">
      <t>シリョウ</t>
    </rPh>
    <rPh sb="19" eb="21">
      <t>ヘイセイ</t>
    </rPh>
    <rPh sb="23" eb="24">
      <t>ネン</t>
    </rPh>
    <rPh sb="25" eb="26">
      <t>ツキ</t>
    </rPh>
    <rPh sb="26" eb="27">
      <t>マツ</t>
    </rPh>
    <rPh sb="27" eb="29">
      <t>ゲンザイ</t>
    </rPh>
    <phoneticPr fontId="1"/>
  </si>
  <si>
    <t>300株</t>
    <rPh sb="3" eb="4">
      <t>カブ</t>
    </rPh>
    <phoneticPr fontId="1"/>
  </si>
  <si>
    <t>400株</t>
    <rPh sb="3" eb="4">
      <t>カブ</t>
    </rPh>
    <phoneticPr fontId="1"/>
  </si>
  <si>
    <t>100株</t>
    <rPh sb="3" eb="4">
      <t>カブ</t>
    </rPh>
    <phoneticPr fontId="1"/>
  </si>
  <si>
    <t>年間仕入60百万</t>
    <rPh sb="0" eb="2">
      <t>ネンカン</t>
    </rPh>
    <rPh sb="2" eb="4">
      <t>シイ</t>
    </rPh>
    <rPh sb="6" eb="8">
      <t>ヒャクマン</t>
    </rPh>
    <phoneticPr fontId="1"/>
  </si>
  <si>
    <t>年間仕入30百万</t>
    <rPh sb="0" eb="2">
      <t>ネンカン</t>
    </rPh>
    <rPh sb="2" eb="4">
      <t>シイ</t>
    </rPh>
    <rPh sb="6" eb="8">
      <t>ヒャクマン</t>
    </rPh>
    <phoneticPr fontId="1"/>
  </si>
  <si>
    <t>資金実績・計画表</t>
    <rPh sb="0" eb="2">
      <t>シキン</t>
    </rPh>
    <rPh sb="2" eb="4">
      <t>ジッセキ</t>
    </rPh>
    <rPh sb="5" eb="7">
      <t>ケイカク</t>
    </rPh>
    <rPh sb="7" eb="8">
      <t>オモテ</t>
    </rPh>
    <phoneticPr fontId="1"/>
  </si>
  <si>
    <t>具体的な対応策・開始時期・担当者、効果額等</t>
    <rPh sb="0" eb="3">
      <t>グタイテキ</t>
    </rPh>
    <rPh sb="4" eb="6">
      <t>タイオウ</t>
    </rPh>
    <rPh sb="6" eb="7">
      <t>サク</t>
    </rPh>
    <rPh sb="8" eb="10">
      <t>カイシ</t>
    </rPh>
    <rPh sb="10" eb="12">
      <t>ジキ</t>
    </rPh>
    <rPh sb="13" eb="16">
      <t>タントウシャ</t>
    </rPh>
    <rPh sb="17" eb="19">
      <t>コウカ</t>
    </rPh>
    <rPh sb="19" eb="20">
      <t>ガク</t>
    </rPh>
    <rPh sb="20" eb="21">
      <t>トウ</t>
    </rPh>
    <phoneticPr fontId="1"/>
  </si>
  <si>
    <t>業績推移・金融機関・現状と課題・経営改善等計画策定方針</t>
    <rPh sb="0" eb="2">
      <t>ギョウセキ</t>
    </rPh>
    <rPh sb="2" eb="4">
      <t>スイイ</t>
    </rPh>
    <rPh sb="5" eb="7">
      <t>キンユウ</t>
    </rPh>
    <rPh sb="7" eb="9">
      <t>キカン</t>
    </rPh>
    <rPh sb="10" eb="12">
      <t>ゲンジョウ</t>
    </rPh>
    <rPh sb="13" eb="15">
      <t>カダイ</t>
    </rPh>
    <rPh sb="16" eb="18">
      <t>ケイエイ</t>
    </rPh>
    <rPh sb="18" eb="20">
      <t>カイゼン</t>
    </rPh>
    <rPh sb="20" eb="21">
      <t>トウ</t>
    </rPh>
    <rPh sb="21" eb="23">
      <t>ケイカク</t>
    </rPh>
    <rPh sb="23" eb="25">
      <t>サクテイ</t>
    </rPh>
    <rPh sb="25" eb="27">
      <t>ホウシン</t>
    </rPh>
    <phoneticPr fontId="1"/>
  </si>
  <si>
    <t xml:space="preserve"> </t>
    <phoneticPr fontId="1"/>
  </si>
  <si>
    <t>最新決算期</t>
    <rPh sb="0" eb="2">
      <t>サイシン</t>
    </rPh>
    <rPh sb="2" eb="5">
      <t>ケッサンキ</t>
    </rPh>
    <phoneticPr fontId="1"/>
  </si>
  <si>
    <t>期</t>
    <rPh sb="0" eb="1">
      <t>キ</t>
    </rPh>
    <phoneticPr fontId="1"/>
  </si>
  <si>
    <t>残高</t>
    <rPh sb="0" eb="2">
      <t>ザンダカ</t>
    </rPh>
    <phoneticPr fontId="1"/>
  </si>
  <si>
    <t>主な内容</t>
    <rPh sb="0" eb="1">
      <t>シュ</t>
    </rPh>
    <rPh sb="2" eb="4">
      <t>ナイヨウ</t>
    </rPh>
    <phoneticPr fontId="1"/>
  </si>
  <si>
    <t>前年繰越</t>
    <rPh sb="0" eb="2">
      <t>ゼンネン</t>
    </rPh>
    <rPh sb="2" eb="4">
      <t>クリコシ</t>
    </rPh>
    <phoneticPr fontId="1"/>
  </si>
  <si>
    <t>合計</t>
    <rPh sb="0" eb="2">
      <t>ゴウケイ</t>
    </rPh>
    <phoneticPr fontId="1"/>
  </si>
  <si>
    <t>資金実績・計画での説明点をご記入ください。</t>
    <rPh sb="0" eb="2">
      <t>シキン</t>
    </rPh>
    <rPh sb="2" eb="4">
      <t>ジッセキ</t>
    </rPh>
    <rPh sb="5" eb="7">
      <t>ケイカク</t>
    </rPh>
    <rPh sb="9" eb="11">
      <t>セツメイ</t>
    </rPh>
    <rPh sb="11" eb="12">
      <t>テン</t>
    </rPh>
    <rPh sb="14" eb="16">
      <t>キニュウ</t>
    </rPh>
    <phoneticPr fontId="1"/>
  </si>
  <si>
    <t>　その他</t>
    <rPh sb="3" eb="4">
      <t>タ</t>
    </rPh>
    <phoneticPr fontId="1"/>
  </si>
  <si>
    <t>　諸会費</t>
    <rPh sb="1" eb="4">
      <t>ショカイヒ</t>
    </rPh>
    <phoneticPr fontId="1"/>
  </si>
  <si>
    <t>実施策・効果・金額等を記入してください</t>
    <rPh sb="0" eb="2">
      <t>ジッシ</t>
    </rPh>
    <rPh sb="2" eb="3">
      <t>サク</t>
    </rPh>
    <rPh sb="4" eb="6">
      <t>コウカ</t>
    </rPh>
    <rPh sb="7" eb="9">
      <t>キンガク</t>
    </rPh>
    <rPh sb="9" eb="10">
      <t>トウ</t>
    </rPh>
    <rPh sb="11" eb="13">
      <t>キニュウ</t>
    </rPh>
    <phoneticPr fontId="1"/>
  </si>
  <si>
    <t>主な経営課題</t>
    <rPh sb="0" eb="1">
      <t>オモ</t>
    </rPh>
    <rPh sb="2" eb="4">
      <t>ケイエイ</t>
    </rPh>
    <rPh sb="4" eb="6">
      <t>カダイ</t>
    </rPh>
    <phoneticPr fontId="1"/>
  </si>
  <si>
    <t>経営課題に対するアクションプランの具体的な内容</t>
    <rPh sb="0" eb="2">
      <t>ケイエイ</t>
    </rPh>
    <rPh sb="2" eb="4">
      <t>カダイ</t>
    </rPh>
    <rPh sb="5" eb="6">
      <t>タイ</t>
    </rPh>
    <rPh sb="17" eb="20">
      <t>グタイテキ</t>
    </rPh>
    <rPh sb="21" eb="23">
      <t>ナイヨウ</t>
    </rPh>
    <phoneticPr fontId="1"/>
  </si>
  <si>
    <t>過去1年程度と今後の資金繰りを説明</t>
    <rPh sb="0" eb="2">
      <t>カコ</t>
    </rPh>
    <rPh sb="3" eb="4">
      <t>ネン</t>
    </rPh>
    <rPh sb="4" eb="6">
      <t>テイド</t>
    </rPh>
    <rPh sb="7" eb="9">
      <t>コンゴ</t>
    </rPh>
    <rPh sb="10" eb="13">
      <t>シキング</t>
    </rPh>
    <rPh sb="15" eb="17">
      <t>セツメイ</t>
    </rPh>
    <phoneticPr fontId="1"/>
  </si>
  <si>
    <t>自社の強み弱み等を書き出し、問題点や解決案を見いだす</t>
    <rPh sb="0" eb="2">
      <t>ジシャ</t>
    </rPh>
    <rPh sb="3" eb="4">
      <t>ツヨ</t>
    </rPh>
    <rPh sb="5" eb="6">
      <t>ヨワ</t>
    </rPh>
    <rPh sb="7" eb="8">
      <t>トウ</t>
    </rPh>
    <rPh sb="9" eb="10">
      <t>カ</t>
    </rPh>
    <rPh sb="11" eb="12">
      <t>ダ</t>
    </rPh>
    <rPh sb="14" eb="17">
      <t>モンダイテン</t>
    </rPh>
    <rPh sb="18" eb="21">
      <t>カイケツアン</t>
    </rPh>
    <rPh sb="22" eb="23">
      <t>ミ</t>
    </rPh>
    <phoneticPr fontId="1"/>
  </si>
  <si>
    <t>社名</t>
    <rPh sb="0" eb="2">
      <t>シャメイ</t>
    </rPh>
    <phoneticPr fontId="1"/>
  </si>
  <si>
    <t>　材料費</t>
    <rPh sb="1" eb="4">
      <t>ザイリョウヒ</t>
    </rPh>
    <phoneticPr fontId="1"/>
  </si>
  <si>
    <t>　労務費</t>
    <rPh sb="1" eb="4">
      <t>ロウムヒ</t>
    </rPh>
    <phoneticPr fontId="1"/>
  </si>
  <si>
    <t>　経費</t>
    <rPh sb="1" eb="3">
      <t>ケイヒ</t>
    </rPh>
    <phoneticPr fontId="1"/>
  </si>
  <si>
    <t xml:space="preserve">   (外注加工費)</t>
    <rPh sb="4" eb="6">
      <t>ガイチュウ</t>
    </rPh>
    <rPh sb="6" eb="9">
      <t>カコウヒ</t>
    </rPh>
    <phoneticPr fontId="1"/>
  </si>
  <si>
    <t xml:space="preserve"> 　(内、減価償却費)①</t>
    <rPh sb="3" eb="4">
      <t>ウチ</t>
    </rPh>
    <rPh sb="5" eb="7">
      <t>ゲンカ</t>
    </rPh>
    <rPh sb="7" eb="10">
      <t>ショウキャクヒ</t>
    </rPh>
    <phoneticPr fontId="1"/>
  </si>
  <si>
    <t>営業外収益</t>
    <rPh sb="0" eb="2">
      <t>エイギョウ</t>
    </rPh>
    <rPh sb="2" eb="3">
      <t>ガイ</t>
    </rPh>
    <rPh sb="3" eb="5">
      <t>シュウエキ</t>
    </rPh>
    <phoneticPr fontId="1"/>
  </si>
  <si>
    <t>営業外費用</t>
    <rPh sb="0" eb="3">
      <t>エイギョウガイ</t>
    </rPh>
    <rPh sb="3" eb="5">
      <t>ヒヨウ</t>
    </rPh>
    <phoneticPr fontId="1"/>
  </si>
  <si>
    <t>　減価償却費　　　②</t>
    <rPh sb="1" eb="3">
      <t>ゲンカ</t>
    </rPh>
    <rPh sb="3" eb="6">
      <t>ショウキャクヒ</t>
    </rPh>
    <phoneticPr fontId="1"/>
  </si>
  <si>
    <t>経常利益　　　　　③</t>
    <rPh sb="0" eb="2">
      <t>ケイジョウ</t>
    </rPh>
    <rPh sb="2" eb="4">
      <t>リエキ</t>
    </rPh>
    <phoneticPr fontId="1"/>
  </si>
  <si>
    <t>特別損益</t>
    <rPh sb="0" eb="2">
      <t>トクベツ</t>
    </rPh>
    <rPh sb="2" eb="4">
      <t>ソンエキ</t>
    </rPh>
    <phoneticPr fontId="1"/>
  </si>
  <si>
    <t>法人税等　　　　　④</t>
    <rPh sb="0" eb="3">
      <t>ホウジンゼイ</t>
    </rPh>
    <rPh sb="3" eb="4">
      <t>トウ</t>
    </rPh>
    <phoneticPr fontId="1"/>
  </si>
  <si>
    <t>旧:残高</t>
    <rPh sb="0" eb="1">
      <t>キュウ</t>
    </rPh>
    <rPh sb="2" eb="4">
      <t>ザンダカ</t>
    </rPh>
    <phoneticPr fontId="1"/>
  </si>
  <si>
    <t>新:残高</t>
    <rPh sb="0" eb="1">
      <t>シン</t>
    </rPh>
    <rPh sb="2" eb="4">
      <t>ザンダカ</t>
    </rPh>
    <phoneticPr fontId="1"/>
  </si>
  <si>
    <r>
      <t xml:space="preserve"> </t>
    </r>
    <r>
      <rPr>
        <b/>
        <u val="double"/>
        <sz val="12"/>
        <color indexed="8"/>
        <rFont val="ＭＳ ゴシック"/>
        <family val="3"/>
        <charset val="128"/>
      </rPr>
      <t>返済計画　残高</t>
    </r>
    <rPh sb="1" eb="2">
      <t>ヘン</t>
    </rPh>
    <rPh sb="2" eb="3">
      <t>スミ</t>
    </rPh>
    <rPh sb="3" eb="4">
      <t>ケイ</t>
    </rPh>
    <rPh sb="4" eb="5">
      <t>ガ</t>
    </rPh>
    <rPh sb="6" eb="8">
      <t>ザンダカ</t>
    </rPh>
    <phoneticPr fontId="1"/>
  </si>
  <si>
    <r>
      <t xml:space="preserve"> </t>
    </r>
    <r>
      <rPr>
        <b/>
        <u val="double"/>
        <sz val="12"/>
        <color indexed="8"/>
        <rFont val="ＭＳ ゴシック"/>
        <family val="3"/>
        <charset val="128"/>
      </rPr>
      <t>返済計画　返済額</t>
    </r>
    <rPh sb="1" eb="2">
      <t>ヘン</t>
    </rPh>
    <rPh sb="2" eb="3">
      <t>スミ</t>
    </rPh>
    <rPh sb="3" eb="4">
      <t>ケイ</t>
    </rPh>
    <rPh sb="4" eb="5">
      <t>ガ</t>
    </rPh>
    <rPh sb="6" eb="9">
      <t>ヘンサイガク</t>
    </rPh>
    <phoneticPr fontId="1"/>
  </si>
  <si>
    <t>旧:返済額</t>
    <rPh sb="0" eb="1">
      <t>キュウ</t>
    </rPh>
    <rPh sb="2" eb="5">
      <t>ヘンサイガク</t>
    </rPh>
    <phoneticPr fontId="1"/>
  </si>
  <si>
    <t>現在返済額</t>
    <rPh sb="0" eb="2">
      <t>ゲンザイ</t>
    </rPh>
    <rPh sb="2" eb="5">
      <t>ヘンサイガク</t>
    </rPh>
    <phoneticPr fontId="1"/>
  </si>
  <si>
    <t>(当初返済額)</t>
    <rPh sb="1" eb="3">
      <t>トウショ</t>
    </rPh>
    <rPh sb="3" eb="6">
      <t>ヘンサイガク</t>
    </rPh>
    <phoneticPr fontId="1"/>
  </si>
  <si>
    <t>新:返済額</t>
    <rPh sb="0" eb="1">
      <t>シン</t>
    </rPh>
    <rPh sb="2" eb="5">
      <t>ヘンサイガク</t>
    </rPh>
    <phoneticPr fontId="1"/>
  </si>
  <si>
    <t>姫路信用金庫</t>
    <rPh sb="0" eb="2">
      <t>ヒメジ</t>
    </rPh>
    <rPh sb="2" eb="4">
      <t>シンヨウ</t>
    </rPh>
    <rPh sb="4" eb="6">
      <t>キンコ</t>
    </rPh>
    <phoneticPr fontId="1"/>
  </si>
  <si>
    <t>今後返済額</t>
    <rPh sb="0" eb="2">
      <t>コンゴ</t>
    </rPh>
    <rPh sb="2" eb="5">
      <t>ヘンサイガク</t>
    </rPh>
    <phoneticPr fontId="1"/>
  </si>
  <si>
    <t>簡易CF額</t>
    <phoneticPr fontId="1"/>
  </si>
  <si>
    <t>P/L計画</t>
    <rPh sb="3" eb="5">
      <t>ケイカク</t>
    </rPh>
    <phoneticPr fontId="1"/>
  </si>
  <si>
    <t>注意点</t>
    <rPh sb="0" eb="3">
      <t>チュウイテン</t>
    </rPh>
    <phoneticPr fontId="1"/>
  </si>
  <si>
    <t>*1</t>
    <phoneticPr fontId="1"/>
  </si>
  <si>
    <t xml:space="preserve">  *1.返済額の軽減を行っていない場合は、記入しないでください。</t>
    <rPh sb="5" eb="8">
      <t>ヘンサイガク</t>
    </rPh>
    <rPh sb="9" eb="11">
      <t>ケイゲン</t>
    </rPh>
    <rPh sb="12" eb="13">
      <t>オコナ</t>
    </rPh>
    <rPh sb="18" eb="20">
      <t>バアイ</t>
    </rPh>
    <rPh sb="22" eb="24">
      <t>キニュウ</t>
    </rPh>
    <phoneticPr fontId="1"/>
  </si>
  <si>
    <t>年額</t>
    <rPh sb="0" eb="2">
      <t>ネンガク</t>
    </rPh>
    <phoneticPr fontId="1"/>
  </si>
  <si>
    <t>　　 ﾌﾟﾛﾗﾀ方式でない場合は</t>
    <rPh sb="8" eb="10">
      <t>ホウシキ</t>
    </rPh>
    <rPh sb="14" eb="15">
      <t>ヤ</t>
    </rPh>
    <phoneticPr fontId="1"/>
  </si>
  <si>
    <r>
      <t>*</t>
    </r>
    <r>
      <rPr>
        <sz val="10"/>
        <color theme="1"/>
        <rFont val="ＭＳ ゴシック"/>
        <family val="3"/>
        <charset val="128"/>
      </rPr>
      <t>1</t>
    </r>
    <phoneticPr fontId="1"/>
  </si>
  <si>
    <t>*2</t>
    <phoneticPr fontId="1"/>
  </si>
  <si>
    <t xml:space="preserve">  *2.18合計返済額は、19.P/L計画の簡易CF額と比較して妥当性を検討してください。</t>
    <rPh sb="7" eb="9">
      <t>ゴウケイ</t>
    </rPh>
    <rPh sb="9" eb="12">
      <t>ヘンサイガク</t>
    </rPh>
    <rPh sb="20" eb="22">
      <t>ケイカク</t>
    </rPh>
    <rPh sb="23" eb="25">
      <t>カンイ</t>
    </rPh>
    <rPh sb="27" eb="28">
      <t>ガク</t>
    </rPh>
    <rPh sb="29" eb="31">
      <t>ヒカク</t>
    </rPh>
    <rPh sb="33" eb="36">
      <t>ダトウセイ</t>
    </rPh>
    <rPh sb="37" eb="39">
      <t>ケントウ</t>
    </rPh>
    <phoneticPr fontId="1"/>
  </si>
  <si>
    <t>注意点</t>
    <rPh sb="0" eb="3">
      <t>チュウイテン</t>
    </rPh>
    <phoneticPr fontId="1"/>
  </si>
  <si>
    <t>　*2.計画0年目の残高は本計画承認後から期末迄の返済額を加味してください。</t>
    <rPh sb="4" eb="6">
      <t>ケイカク</t>
    </rPh>
    <rPh sb="7" eb="9">
      <t>ネンメ</t>
    </rPh>
    <rPh sb="10" eb="12">
      <t>ザンダカ</t>
    </rPh>
    <rPh sb="13" eb="16">
      <t>ホンケイカク</t>
    </rPh>
    <rPh sb="16" eb="19">
      <t>ショウニンゴ</t>
    </rPh>
    <rPh sb="21" eb="23">
      <t>キマツ</t>
    </rPh>
    <rPh sb="23" eb="24">
      <t>マデ</t>
    </rPh>
    <rPh sb="25" eb="27">
      <t>ヘンサイ</t>
    </rPh>
    <rPh sb="27" eb="28">
      <t>ガク</t>
    </rPh>
    <rPh sb="29" eb="31">
      <t>カミ</t>
    </rPh>
    <phoneticPr fontId="1"/>
  </si>
  <si>
    <t>　*3.計画5年目までの各金融機関残高は、P10.返済計画の返済額を自動計算した残高です。</t>
    <rPh sb="4" eb="6">
      <t>ケイカク</t>
    </rPh>
    <rPh sb="7" eb="9">
      <t>ネンメ</t>
    </rPh>
    <rPh sb="12" eb="13">
      <t>カク</t>
    </rPh>
    <rPh sb="13" eb="15">
      <t>キンユウ</t>
    </rPh>
    <rPh sb="15" eb="17">
      <t>キカン</t>
    </rPh>
    <rPh sb="17" eb="19">
      <t>ザンダカ</t>
    </rPh>
    <rPh sb="25" eb="27">
      <t>ヘンサイ</t>
    </rPh>
    <rPh sb="27" eb="29">
      <t>ケイカク</t>
    </rPh>
    <rPh sb="30" eb="33">
      <t>ヘンサイガク</t>
    </rPh>
    <rPh sb="34" eb="36">
      <t>ジドウ</t>
    </rPh>
    <rPh sb="36" eb="38">
      <t>ケイサン</t>
    </rPh>
    <rPh sb="40" eb="42">
      <t>ザンダカ</t>
    </rPh>
    <phoneticPr fontId="1"/>
  </si>
  <si>
    <t>簡易CF   ①+②+③-④</t>
    <rPh sb="0" eb="2">
      <t>カンイ</t>
    </rPh>
    <phoneticPr fontId="1"/>
  </si>
  <si>
    <t>計画内容</t>
    <rPh sb="0" eb="2">
      <t>ケイカク</t>
    </rPh>
    <rPh sb="2" eb="4">
      <t>ナイヨウ</t>
    </rPh>
    <phoneticPr fontId="1"/>
  </si>
  <si>
    <t>個別に入力してください。</t>
    <rPh sb="0" eb="2">
      <t>コベツ</t>
    </rPh>
    <rPh sb="3" eb="5">
      <t>ニュウリョク</t>
    </rPh>
    <phoneticPr fontId="1"/>
  </si>
  <si>
    <t>金融機関別 残高表</t>
    <rPh sb="0" eb="2">
      <t>キンユウ</t>
    </rPh>
    <rPh sb="2" eb="4">
      <t>キカン</t>
    </rPh>
    <rPh sb="4" eb="5">
      <t>ベツ</t>
    </rPh>
    <rPh sb="6" eb="9">
      <t>ザンダカヒョウ</t>
    </rPh>
    <phoneticPr fontId="1"/>
  </si>
  <si>
    <t>金融機関別 返済表</t>
    <phoneticPr fontId="1"/>
  </si>
  <si>
    <t>返済計画　残高　</t>
    <rPh sb="0" eb="2">
      <t>ヘンサイ</t>
    </rPh>
    <rPh sb="2" eb="4">
      <t>ケイカク</t>
    </rPh>
    <rPh sb="5" eb="7">
      <t>ザンダカ</t>
    </rPh>
    <phoneticPr fontId="1"/>
  </si>
  <si>
    <t>返済計画　返済額</t>
    <rPh sb="0" eb="2">
      <t>ヘンサイ</t>
    </rPh>
    <rPh sb="2" eb="4">
      <t>ケイカク</t>
    </rPh>
    <rPh sb="5" eb="7">
      <t>ヘンサイ</t>
    </rPh>
    <rPh sb="7" eb="8">
      <t>ガク</t>
    </rPh>
    <phoneticPr fontId="1"/>
  </si>
  <si>
    <t>その他</t>
    <rPh sb="2" eb="3">
      <t>タ</t>
    </rPh>
    <phoneticPr fontId="1"/>
  </si>
  <si>
    <t>機械装置等</t>
    <rPh sb="0" eb="2">
      <t>キカイ</t>
    </rPh>
    <rPh sb="2" eb="4">
      <t>ソウチ</t>
    </rPh>
    <rPh sb="4" eb="5">
      <t>トウ</t>
    </rPh>
    <phoneticPr fontId="1"/>
  </si>
  <si>
    <t>利益剰余金</t>
    <rPh sb="0" eb="2">
      <t>リエキ</t>
    </rPh>
    <rPh sb="2" eb="5">
      <t>ジョウヨキン</t>
    </rPh>
    <phoneticPr fontId="1"/>
  </si>
  <si>
    <t>純資産額</t>
    <rPh sb="0" eb="3">
      <t>ジュンシサン</t>
    </rPh>
    <rPh sb="3" eb="4">
      <t>ガク</t>
    </rPh>
    <phoneticPr fontId="1"/>
  </si>
  <si>
    <t>SWOT 分析 (参考:自己分析)</t>
    <rPh sb="5" eb="7">
      <t>ブンセキ</t>
    </rPh>
    <rPh sb="9" eb="11">
      <t>サンコウ</t>
    </rPh>
    <rPh sb="12" eb="14">
      <t>ジコ</t>
    </rPh>
    <rPh sb="14" eb="16">
      <t>ブンセキ</t>
    </rPh>
    <phoneticPr fontId="1"/>
  </si>
  <si>
    <t>代表取締役　姫路 太郎</t>
    <rPh sb="0" eb="2">
      <t>ダイヒョウ</t>
    </rPh>
    <rPh sb="2" eb="5">
      <t>トリシマリヤク</t>
    </rPh>
    <rPh sb="6" eb="8">
      <t>ヒメジ</t>
    </rPh>
    <rPh sb="9" eb="11">
      <t>タロウ</t>
    </rPh>
    <phoneticPr fontId="1"/>
  </si>
  <si>
    <t>日付はﾊﾞﾝｸﾐｰﾃｨﾝｸﾞ開催日、開催ない場合は配布日</t>
    <rPh sb="0" eb="2">
      <t>ヒヅケ</t>
    </rPh>
    <rPh sb="14" eb="17">
      <t>カイサイビ</t>
    </rPh>
    <rPh sb="18" eb="20">
      <t>カイサイ</t>
    </rPh>
    <rPh sb="22" eb="24">
      <t>バアイ</t>
    </rPh>
    <rPh sb="25" eb="27">
      <t>ハイフ</t>
    </rPh>
    <rPh sb="27" eb="28">
      <t>ヒ</t>
    </rPh>
    <phoneticPr fontId="1"/>
  </si>
  <si>
    <t>損益 実績と計画</t>
    <rPh sb="0" eb="2">
      <t>ソンエキ</t>
    </rPh>
    <rPh sb="3" eb="5">
      <t>ジッセキ</t>
    </rPh>
    <rPh sb="6" eb="8">
      <t>ケイカク</t>
    </rPh>
    <phoneticPr fontId="1"/>
  </si>
  <si>
    <t>残高</t>
    <rPh sb="0" eb="2">
      <t>ザンダカ</t>
    </rPh>
    <phoneticPr fontId="1"/>
  </si>
  <si>
    <t>返済額</t>
    <phoneticPr fontId="1"/>
  </si>
  <si>
    <t>千円</t>
    <rPh sb="0" eb="2">
      <t>センエン</t>
    </rPh>
    <phoneticPr fontId="1"/>
  </si>
  <si>
    <t>　修正後、実質自己資本額</t>
    <rPh sb="1" eb="3">
      <t>シュウセイ</t>
    </rPh>
    <rPh sb="3" eb="4">
      <t>ゴ</t>
    </rPh>
    <rPh sb="5" eb="7">
      <t>ジッシツ</t>
    </rPh>
    <rPh sb="7" eb="11">
      <t>ジコシホン</t>
    </rPh>
    <rPh sb="11" eb="12">
      <t>ガク</t>
    </rPh>
    <phoneticPr fontId="1"/>
  </si>
  <si>
    <t>連絡先TEL</t>
    <rPh sb="0" eb="3">
      <t>レンラクサキ</t>
    </rPh>
    <phoneticPr fontId="1"/>
  </si>
  <si>
    <t>強み　Strength</t>
    <rPh sb="0" eb="1">
      <t>ツヨ</t>
    </rPh>
    <phoneticPr fontId="1"/>
  </si>
  <si>
    <t>弱み　Weakness</t>
    <rPh sb="0" eb="1">
      <t>ヨワ</t>
    </rPh>
    <phoneticPr fontId="1"/>
  </si>
  <si>
    <t>機会　Opportunity</t>
    <rPh sb="0" eb="2">
      <t>キカイ</t>
    </rPh>
    <phoneticPr fontId="1"/>
  </si>
  <si>
    <t>脅威　Threat</t>
    <rPh sb="0" eb="2">
      <t>キョウイ</t>
    </rPh>
    <phoneticPr fontId="1"/>
  </si>
  <si>
    <t>姫路信用金庫</t>
    <phoneticPr fontId="1"/>
  </si>
  <si>
    <t>当期利益＋減価償却額</t>
    <rPh sb="0" eb="2">
      <t>トウキ</t>
    </rPh>
    <rPh sb="2" eb="4">
      <t>リエキ</t>
    </rPh>
    <rPh sb="5" eb="7">
      <t>ゲンカ</t>
    </rPh>
    <rPh sb="7" eb="10">
      <t>ショウキャクガク</t>
    </rPh>
    <phoneticPr fontId="1"/>
  </si>
  <si>
    <t>記入も有効です</t>
  </si>
  <si>
    <t>販売先に対する利益率の</t>
    <rPh sb="0" eb="3">
      <t>ハンバイサキ</t>
    </rPh>
    <rPh sb="4" eb="5">
      <t>タイ</t>
    </rPh>
    <rPh sb="7" eb="10">
      <t>リエキリツ</t>
    </rPh>
    <phoneticPr fontId="1"/>
  </si>
  <si>
    <t>広畑支店　○○太郎</t>
    <rPh sb="0" eb="2">
      <t>ヒロハタ</t>
    </rPh>
    <rPh sb="2" eb="4">
      <t>シテン</t>
    </rPh>
    <rPh sb="7" eb="9">
      <t>タロウ</t>
    </rPh>
    <phoneticPr fontId="1"/>
  </si>
  <si>
    <t>実績</t>
  </si>
  <si>
    <t>予定</t>
  </si>
  <si>
    <t>○○△△(株)</t>
    <rPh sb="4" eb="7">
      <t>カブ</t>
    </rPh>
    <phoneticPr fontId="1"/>
  </si>
  <si>
    <t>お客様　</t>
    <rPh sb="1" eb="3">
      <t>キャクサマ</t>
    </rPh>
    <phoneticPr fontId="1"/>
  </si>
  <si>
    <t>年額</t>
    <rPh sb="0" eb="2">
      <t>ネンガク</t>
    </rPh>
    <phoneticPr fontId="1"/>
  </si>
  <si>
    <t xml:space="preserve">     個別に入力した場合は、自動計算が出来なくなります。</t>
    <rPh sb="5" eb="7">
      <t>コベツ</t>
    </rPh>
    <rPh sb="8" eb="10">
      <t>ニュウリョク</t>
    </rPh>
    <rPh sb="12" eb="14">
      <t>バアイ</t>
    </rPh>
    <rPh sb="16" eb="18">
      <t>ジドウ</t>
    </rPh>
    <rPh sb="18" eb="20">
      <t>ケイサン</t>
    </rPh>
    <rPh sb="21" eb="23">
      <t>デキ</t>
    </rPh>
    <phoneticPr fontId="1"/>
  </si>
  <si>
    <t>合計返済額　*2</t>
    <rPh sb="0" eb="2">
      <t>ゴウケイ</t>
    </rPh>
    <rPh sb="2" eb="5">
      <t>ヘンサイガク</t>
    </rPh>
    <phoneticPr fontId="1"/>
  </si>
  <si>
    <t>　 3.各期の金融機関別年額返済額は、新残高融資ｼｪｱでﾌﾟﾛﾗﾀ方式で算出しています。</t>
    <rPh sb="4" eb="5">
      <t>カク</t>
    </rPh>
    <rPh sb="5" eb="6">
      <t>キ</t>
    </rPh>
    <rPh sb="7" eb="9">
      <t>キンユウ</t>
    </rPh>
    <rPh sb="9" eb="12">
      <t>キカンベツ</t>
    </rPh>
    <rPh sb="12" eb="13">
      <t>ネン</t>
    </rPh>
    <rPh sb="13" eb="14">
      <t>ガク</t>
    </rPh>
    <rPh sb="14" eb="17">
      <t>ヘンサイガク</t>
    </rPh>
    <rPh sb="19" eb="20">
      <t>シン</t>
    </rPh>
    <rPh sb="20" eb="22">
      <t>ザンダカ</t>
    </rPh>
    <rPh sb="22" eb="24">
      <t>ユウシ</t>
    </rPh>
    <rPh sb="33" eb="35">
      <t>ホウシキ</t>
    </rPh>
    <rPh sb="36" eb="38">
      <t>サンシュツ</t>
    </rPh>
    <phoneticPr fontId="1"/>
  </si>
  <si>
    <t>特に注意</t>
    <rPh sb="0" eb="1">
      <t>トク</t>
    </rPh>
    <rPh sb="2" eb="4">
      <t>チュウイ</t>
    </rPh>
    <phoneticPr fontId="1"/>
  </si>
  <si>
    <t>この色のセルは自動計算です</t>
    <rPh sb="2" eb="3">
      <t>イロ</t>
    </rPh>
    <rPh sb="7" eb="9">
      <t>ジドウ</t>
    </rPh>
    <rPh sb="9" eb="11">
      <t>ケイサン</t>
    </rPh>
    <phoneticPr fontId="1"/>
  </si>
  <si>
    <t>触らないでください。</t>
    <rPh sb="0" eb="1">
      <t>サワ</t>
    </rPh>
    <phoneticPr fontId="1"/>
  </si>
  <si>
    <t>プロラタ(融資残高比例分配)</t>
    <rPh sb="5" eb="7">
      <t>ユウシ</t>
    </rPh>
    <rPh sb="7" eb="9">
      <t>ザンダカ</t>
    </rPh>
    <rPh sb="9" eb="11">
      <t>ヒレイ</t>
    </rPh>
    <rPh sb="11" eb="13">
      <t>ブンパイ</t>
    </rPh>
    <phoneticPr fontId="1"/>
  </si>
  <si>
    <t>方式と相違する場合は、直接</t>
    <rPh sb="0" eb="2">
      <t>ホウシキ</t>
    </rPh>
    <rPh sb="3" eb="5">
      <t>ソウイ</t>
    </rPh>
    <rPh sb="7" eb="9">
      <t>バアイ</t>
    </rPh>
    <rPh sb="11" eb="13">
      <t>チョクセツ</t>
    </rPh>
    <phoneticPr fontId="1"/>
  </si>
  <si>
    <t>入力してください。</t>
    <rPh sb="0" eb="1">
      <t>イ</t>
    </rPh>
    <rPh sb="1" eb="2">
      <t>リョク</t>
    </rPh>
    <phoneticPr fontId="1"/>
  </si>
  <si>
    <t>但し自動計算は解除されます</t>
    <rPh sb="0" eb="1">
      <t>タダ</t>
    </rPh>
    <rPh sb="2" eb="4">
      <t>ジドウ</t>
    </rPh>
    <rPh sb="4" eb="6">
      <t>ケイサン</t>
    </rPh>
    <rPh sb="7" eb="9">
      <t>カイジョ</t>
    </rPh>
    <phoneticPr fontId="1"/>
  </si>
  <si>
    <t xml:space="preserve">  *1.17.は今回の優先返済借入を記入してください。該当無い場合は記入しないでください。</t>
    <rPh sb="9" eb="11">
      <t>コンカイ</t>
    </rPh>
    <rPh sb="12" eb="14">
      <t>ユウセン</t>
    </rPh>
    <rPh sb="14" eb="16">
      <t>ヘンサイ</t>
    </rPh>
    <rPh sb="16" eb="18">
      <t>カリイレ</t>
    </rPh>
    <rPh sb="19" eb="21">
      <t>キニュウ</t>
    </rPh>
    <rPh sb="28" eb="30">
      <t>ガイトウ</t>
    </rPh>
    <rPh sb="30" eb="31">
      <t>ナ</t>
    </rPh>
    <rPh sb="32" eb="34">
      <t>バアイ</t>
    </rPh>
    <rPh sb="35" eb="37">
      <t>キニュウ</t>
    </rPh>
    <phoneticPr fontId="1"/>
  </si>
  <si>
    <t xml:space="preserve">  *2.(特に注意)18.合計返済額から入力してください。</t>
    <rPh sb="6" eb="7">
      <t>トク</t>
    </rPh>
    <rPh sb="8" eb="10">
      <t>チュウイ</t>
    </rPh>
    <rPh sb="14" eb="16">
      <t>ゴウケイ</t>
    </rPh>
    <rPh sb="16" eb="19">
      <t>ヘンサイガク</t>
    </rPh>
    <rPh sb="21" eb="23">
      <t>ニュウリョク</t>
    </rPh>
    <phoneticPr fontId="1"/>
  </si>
  <si>
    <t>入力注意点</t>
    <rPh sb="0" eb="2">
      <t>ニュウリョク</t>
    </rPh>
    <rPh sb="2" eb="4">
      <t>チュウイ</t>
    </rPh>
    <rPh sb="4" eb="5">
      <t>テン</t>
    </rPh>
    <phoneticPr fontId="1"/>
  </si>
  <si>
    <t>最新決算期から入力してください。</t>
    <rPh sb="0" eb="2">
      <t>サイシン</t>
    </rPh>
    <rPh sb="2" eb="5">
      <t>ケッサンキ</t>
    </rPh>
    <rPh sb="7" eb="9">
      <t>ニュウリョク</t>
    </rPh>
    <phoneticPr fontId="1"/>
  </si>
  <si>
    <t>色つきのセルは入力できません。</t>
    <rPh sb="0" eb="1">
      <t>イロ</t>
    </rPh>
    <rPh sb="7" eb="9">
      <t>ニュウリョク</t>
    </rPh>
    <phoneticPr fontId="1"/>
  </si>
  <si>
    <t>←</t>
    <phoneticPr fontId="1"/>
  </si>
  <si>
    <t>まず、18.年間合計返済額 *2
から入力してください。</t>
    <rPh sb="6" eb="8">
      <t>ネンカン</t>
    </rPh>
    <rPh sb="8" eb="10">
      <t>ゴウケイ</t>
    </rPh>
    <rPh sb="10" eb="12">
      <t>ヘンサイ</t>
    </rPh>
    <rPh sb="12" eb="13">
      <t>ガク</t>
    </rPh>
    <rPh sb="19" eb="21">
      <t>ニュウリョク</t>
    </rPh>
    <phoneticPr fontId="1"/>
  </si>
  <si>
    <t>会員権</t>
    <rPh sb="0" eb="3">
      <t>カイインケン</t>
    </rPh>
    <phoneticPr fontId="1"/>
  </si>
  <si>
    <t>《　企業概況表１　》</t>
    <rPh sb="2" eb="4">
      <t>キギョウ</t>
    </rPh>
    <rPh sb="4" eb="6">
      <t>ガイキョウ</t>
    </rPh>
    <rPh sb="6" eb="7">
      <t>ヒョウ</t>
    </rPh>
    <phoneticPr fontId="1"/>
  </si>
  <si>
    <t>《　企業概況表２　》</t>
    <rPh sb="2" eb="4">
      <t>キギョウ</t>
    </rPh>
    <rPh sb="4" eb="6">
      <t>ガイキョウ</t>
    </rPh>
    <rPh sb="6" eb="7">
      <t>ヒョウ</t>
    </rPh>
    <phoneticPr fontId="1"/>
  </si>
  <si>
    <t>各年度の残高</t>
    <rPh sb="0" eb="3">
      <t>カクネンド</t>
    </rPh>
    <rPh sb="4" eb="6">
      <t>ザンダカ</t>
    </rPh>
    <phoneticPr fontId="1"/>
  </si>
  <si>
    <t>P10返済計画の</t>
    <rPh sb="3" eb="5">
      <t>ヘンサイ</t>
    </rPh>
    <rPh sb="5" eb="7">
      <t>ケイカク</t>
    </rPh>
    <phoneticPr fontId="1"/>
  </si>
  <si>
    <t>旧:残高</t>
    <rPh sb="0" eb="1">
      <t>キュウ</t>
    </rPh>
    <rPh sb="2" eb="4">
      <t>ザンダカ</t>
    </rPh>
    <phoneticPr fontId="1"/>
  </si>
  <si>
    <t>P3④銀行取引状況</t>
    <rPh sb="3" eb="5">
      <t>ギンコウ</t>
    </rPh>
    <rPh sb="5" eb="7">
      <t>トリヒキ</t>
    </rPh>
    <rPh sb="7" eb="9">
      <t>ジョウキョウ</t>
    </rPh>
    <phoneticPr fontId="1"/>
  </si>
  <si>
    <t>の残高を</t>
    <rPh sb="1" eb="3">
      <t>ザンダカ</t>
    </rPh>
    <phoneticPr fontId="1"/>
  </si>
  <si>
    <t>左記に転記しています</t>
    <rPh sb="0" eb="2">
      <t>サキ</t>
    </rPh>
    <rPh sb="3" eb="5">
      <t>テンキ</t>
    </rPh>
    <phoneticPr fontId="1"/>
  </si>
  <si>
    <t>ｸﾞﾘｰﾝ色のｾﾙ</t>
    <rPh sb="5" eb="6">
      <t>イロ</t>
    </rPh>
    <phoneticPr fontId="1"/>
  </si>
  <si>
    <t>の返済額を自動減算しています</t>
    <rPh sb="1" eb="4">
      <t>ヘンサイガク</t>
    </rPh>
    <rPh sb="5" eb="7">
      <t>ジドウ</t>
    </rPh>
    <rPh sb="7" eb="9">
      <t>ゲンザン</t>
    </rPh>
    <phoneticPr fontId="1"/>
  </si>
  <si>
    <t>経営改善計画書(ひめしん簡易版)を利用の皆様へ</t>
    <rPh sb="0" eb="2">
      <t>ケイエイ</t>
    </rPh>
    <rPh sb="2" eb="4">
      <t>カイゼン</t>
    </rPh>
    <rPh sb="4" eb="7">
      <t>ケイカクショ</t>
    </rPh>
    <rPh sb="12" eb="14">
      <t>カンイ</t>
    </rPh>
    <rPh sb="14" eb="15">
      <t>バン</t>
    </rPh>
    <rPh sb="17" eb="19">
      <t>リヨウ</t>
    </rPh>
    <rPh sb="20" eb="22">
      <t>ミナサマ</t>
    </rPh>
    <phoneticPr fontId="1"/>
  </si>
  <si>
    <t>本計画書の構成内容は、中小企業基盤整備機構 簡易版に準拠した経営改善計画書です。</t>
    <rPh sb="0" eb="1">
      <t>ホン</t>
    </rPh>
    <rPh sb="1" eb="4">
      <t>ケイカクショ</t>
    </rPh>
    <rPh sb="5" eb="7">
      <t>コウセイ</t>
    </rPh>
    <rPh sb="7" eb="9">
      <t>ナイヨウ</t>
    </rPh>
    <rPh sb="11" eb="13">
      <t>チュウショウ</t>
    </rPh>
    <rPh sb="13" eb="15">
      <t>キギョウ</t>
    </rPh>
    <rPh sb="15" eb="17">
      <t>キバン</t>
    </rPh>
    <rPh sb="17" eb="19">
      <t>セイビ</t>
    </rPh>
    <rPh sb="19" eb="21">
      <t>キコウ</t>
    </rPh>
    <rPh sb="22" eb="25">
      <t>カンイバン</t>
    </rPh>
    <rPh sb="26" eb="28">
      <t>ジュンキョ</t>
    </rPh>
    <rPh sb="30" eb="32">
      <t>ケイエイ</t>
    </rPh>
    <rPh sb="32" eb="34">
      <t>カイゼン</t>
    </rPh>
    <rPh sb="34" eb="37">
      <t>ケイカクショ</t>
    </rPh>
    <phoneticPr fontId="1"/>
  </si>
  <si>
    <t>簡単な計算式やシート間の転記を使用していますので下記に注意してください。</t>
    <rPh sb="0" eb="2">
      <t>カンタン</t>
    </rPh>
    <rPh sb="3" eb="6">
      <t>ケイサンシキ</t>
    </rPh>
    <rPh sb="10" eb="11">
      <t>カン</t>
    </rPh>
    <rPh sb="12" eb="14">
      <t>テンキ</t>
    </rPh>
    <rPh sb="15" eb="17">
      <t>シヨウ</t>
    </rPh>
    <rPh sb="24" eb="26">
      <t>カキ</t>
    </rPh>
    <rPh sb="27" eb="29">
      <t>チュウイ</t>
    </rPh>
    <phoneticPr fontId="1"/>
  </si>
  <si>
    <t>１．P2企業概況表1 ②最新決算期は、P6.P8.P9.P10に転記利用しています。</t>
    <rPh sb="4" eb="6">
      <t>キギョウ</t>
    </rPh>
    <rPh sb="6" eb="8">
      <t>ガイキョウ</t>
    </rPh>
    <rPh sb="8" eb="9">
      <t>ヒョウ</t>
    </rPh>
    <rPh sb="12" eb="14">
      <t>サイシン</t>
    </rPh>
    <rPh sb="14" eb="17">
      <t>ケッサンキ</t>
    </rPh>
    <rPh sb="32" eb="34">
      <t>テンキ</t>
    </rPh>
    <rPh sb="34" eb="36">
      <t>リヨウ</t>
    </rPh>
    <phoneticPr fontId="1"/>
  </si>
  <si>
    <t>２．P4企業集団の状況　P5ビジネスモデル俯瞰図　は、企業に応じたものに加工してください。</t>
    <rPh sb="4" eb="6">
      <t>キギョウ</t>
    </rPh>
    <rPh sb="6" eb="8">
      <t>シュウダン</t>
    </rPh>
    <rPh sb="9" eb="11">
      <t>ジョウキョウ</t>
    </rPh>
    <rPh sb="21" eb="24">
      <t>フカンズ</t>
    </rPh>
    <rPh sb="27" eb="29">
      <t>キギョウ</t>
    </rPh>
    <rPh sb="30" eb="31">
      <t>オウ</t>
    </rPh>
    <rPh sb="36" eb="38">
      <t>カコウ</t>
    </rPh>
    <phoneticPr fontId="1"/>
  </si>
  <si>
    <t>皆様が利用することを前提に、Excelにて作成しています。</t>
    <rPh sb="0" eb="2">
      <t>ミナサマ</t>
    </rPh>
    <rPh sb="3" eb="5">
      <t>リヨウ</t>
    </rPh>
    <rPh sb="10" eb="12">
      <t>ゼンテイ</t>
    </rPh>
    <rPh sb="21" eb="23">
      <t>サクセイ</t>
    </rPh>
    <phoneticPr fontId="1"/>
  </si>
  <si>
    <t>３．P8損益計画は、P7のアクションプラン(計画の効果)を加味した数字を入力してください。</t>
    <rPh sb="4" eb="6">
      <t>ソンエキ</t>
    </rPh>
    <rPh sb="6" eb="8">
      <t>ケイカク</t>
    </rPh>
    <rPh sb="22" eb="24">
      <t>ケイカク</t>
    </rPh>
    <rPh sb="25" eb="27">
      <t>コウカ</t>
    </rPh>
    <rPh sb="29" eb="31">
      <t>カミ</t>
    </rPh>
    <rPh sb="33" eb="35">
      <t>スウジ</t>
    </rPh>
    <rPh sb="36" eb="38">
      <t>ニュウリョク</t>
    </rPh>
    <phoneticPr fontId="1"/>
  </si>
  <si>
    <t>４．P9返済計画 残高とP10返済計画 返済額は、リンクしています。</t>
    <rPh sb="4" eb="6">
      <t>ヘンサイ</t>
    </rPh>
    <rPh sb="6" eb="8">
      <t>ケイカク</t>
    </rPh>
    <rPh sb="9" eb="11">
      <t>ザンダカ</t>
    </rPh>
    <rPh sb="15" eb="17">
      <t>ヘンサイ</t>
    </rPh>
    <rPh sb="17" eb="19">
      <t>ケイカク</t>
    </rPh>
    <rPh sb="20" eb="23">
      <t>ヘンサイガク</t>
    </rPh>
    <phoneticPr fontId="1"/>
  </si>
  <si>
    <t>　　そのことから、P10の「18合計返済額 *2」(金融機関への年間返済額合計)から入力をして</t>
    <rPh sb="16" eb="18">
      <t>ゴウケイ</t>
    </rPh>
    <rPh sb="18" eb="20">
      <t>ヘンサイ</t>
    </rPh>
    <rPh sb="20" eb="21">
      <t>ガク</t>
    </rPh>
    <rPh sb="26" eb="28">
      <t>キンユウ</t>
    </rPh>
    <rPh sb="28" eb="30">
      <t>キカン</t>
    </rPh>
    <rPh sb="32" eb="34">
      <t>ネンカン</t>
    </rPh>
    <rPh sb="34" eb="37">
      <t>ヘンサイガク</t>
    </rPh>
    <rPh sb="37" eb="39">
      <t>ゴウケイ</t>
    </rPh>
    <rPh sb="42" eb="44">
      <t>ニュウリョク</t>
    </rPh>
    <phoneticPr fontId="1"/>
  </si>
  <si>
    <t>　　ください。融資比率で分配した返済額が自動表示され更にP9残高に反映します。</t>
    <rPh sb="7" eb="9">
      <t>ユウシ</t>
    </rPh>
    <rPh sb="9" eb="11">
      <t>ヒリツ</t>
    </rPh>
    <rPh sb="12" eb="14">
      <t>ブンパイ</t>
    </rPh>
    <rPh sb="16" eb="19">
      <t>ヘンサイガク</t>
    </rPh>
    <rPh sb="20" eb="22">
      <t>ジドウ</t>
    </rPh>
    <rPh sb="22" eb="24">
      <t>ヒョウジ</t>
    </rPh>
    <rPh sb="26" eb="27">
      <t>サラ</t>
    </rPh>
    <rPh sb="30" eb="32">
      <t>ザンダカ</t>
    </rPh>
    <rPh sb="33" eb="35">
      <t>ハンエイ</t>
    </rPh>
    <phoneticPr fontId="1"/>
  </si>
  <si>
    <t>　　返済額を個別に入力する場合は、</t>
    <rPh sb="2" eb="5">
      <t>ヘンサイガク</t>
    </rPh>
    <rPh sb="6" eb="8">
      <t>コベツ</t>
    </rPh>
    <rPh sb="9" eb="11">
      <t>ニュウリョク</t>
    </rPh>
    <rPh sb="13" eb="15">
      <t>バアイ</t>
    </rPh>
    <phoneticPr fontId="1"/>
  </si>
  <si>
    <t>ｸﾞﾘｰﾝ色</t>
    <rPh sb="5" eb="6">
      <t>イロ</t>
    </rPh>
    <phoneticPr fontId="1"/>
  </si>
  <si>
    <t>セルに直接入力してください。</t>
    <rPh sb="3" eb="5">
      <t>チョクセツ</t>
    </rPh>
    <rPh sb="5" eb="7">
      <t>ニュウリョク</t>
    </rPh>
    <phoneticPr fontId="1"/>
  </si>
  <si>
    <t>　　この場合、自動計算式が失われますので注意してください。</t>
    <rPh sb="4" eb="6">
      <t>バアイ</t>
    </rPh>
    <rPh sb="7" eb="9">
      <t>ジドウ</t>
    </rPh>
    <rPh sb="9" eb="11">
      <t>ケイサン</t>
    </rPh>
    <rPh sb="11" eb="12">
      <t>シキ</t>
    </rPh>
    <rPh sb="13" eb="14">
      <t>ウシナ</t>
    </rPh>
    <rPh sb="20" eb="22">
      <t>チュウイ</t>
    </rPh>
    <phoneticPr fontId="1"/>
  </si>
  <si>
    <t>注意事項</t>
    <rPh sb="0" eb="2">
      <t>チュウイ</t>
    </rPh>
    <rPh sb="2" eb="4">
      <t>ジコウ</t>
    </rPh>
    <phoneticPr fontId="1"/>
  </si>
  <si>
    <t>このExcelを利用することでのパソコンのトラブル等については当金庫は一切関与しません。</t>
    <rPh sb="8" eb="10">
      <t>リヨウ</t>
    </rPh>
    <rPh sb="25" eb="26">
      <t>トウ</t>
    </rPh>
    <rPh sb="31" eb="32">
      <t>トウ</t>
    </rPh>
    <rPh sb="32" eb="34">
      <t>キンコ</t>
    </rPh>
    <rPh sb="35" eb="37">
      <t>イッサイ</t>
    </rPh>
    <rPh sb="37" eb="39">
      <t>カンヨ</t>
    </rPh>
    <phoneticPr fontId="1"/>
  </si>
  <si>
    <t>５．プリンターの設定から1枚のシートが複数枚に印刷されることがあります。</t>
    <rPh sb="8" eb="10">
      <t>セッテイ</t>
    </rPh>
    <rPh sb="13" eb="14">
      <t>マイ</t>
    </rPh>
    <rPh sb="19" eb="22">
      <t>フクスウマイ</t>
    </rPh>
    <rPh sb="23" eb="25">
      <t>インサツ</t>
    </rPh>
    <phoneticPr fontId="1"/>
  </si>
  <si>
    <t>　　印刷プレビューを確認し、縮小機能を利用して1枚に収まるように設定してください。</t>
    <rPh sb="2" eb="4">
      <t>インサツ</t>
    </rPh>
    <rPh sb="10" eb="12">
      <t>カクニン</t>
    </rPh>
    <rPh sb="14" eb="16">
      <t>シュクショウ</t>
    </rPh>
    <rPh sb="16" eb="18">
      <t>キノウ</t>
    </rPh>
    <rPh sb="19" eb="21">
      <t>リヨウ</t>
    </rPh>
    <rPh sb="24" eb="25">
      <t>マイ</t>
    </rPh>
    <rPh sb="26" eb="27">
      <t>オサ</t>
    </rPh>
    <rPh sb="32" eb="34">
      <t>セッテイ</t>
    </rPh>
    <phoneticPr fontId="1"/>
  </si>
  <si>
    <t>６．経営改善等計画書の策定は、収益・資本状況に拘わらず全ての企業の課題解決に繋がる</t>
    <rPh sb="2" eb="10">
      <t>ケイエイカイゼントウケイカクショ</t>
    </rPh>
    <rPh sb="11" eb="13">
      <t>サクテイ</t>
    </rPh>
    <rPh sb="15" eb="17">
      <t>シュウエキ</t>
    </rPh>
    <rPh sb="18" eb="20">
      <t>シホン</t>
    </rPh>
    <rPh sb="20" eb="22">
      <t>ジョウキョウ</t>
    </rPh>
    <rPh sb="23" eb="24">
      <t>カカ</t>
    </rPh>
    <rPh sb="27" eb="28">
      <t>スベ</t>
    </rPh>
    <rPh sb="30" eb="32">
      <t>キギョウ</t>
    </rPh>
    <rPh sb="33" eb="35">
      <t>カダイ</t>
    </rPh>
    <rPh sb="35" eb="37">
      <t>カイケツ</t>
    </rPh>
    <rPh sb="38" eb="39">
      <t>ツナ</t>
    </rPh>
    <phoneticPr fontId="1"/>
  </si>
  <si>
    <t>　　ものです。皆様の御利用をお待ちしています。</t>
    <rPh sb="7" eb="9">
      <t>ミナサマ</t>
    </rPh>
    <rPh sb="10" eb="11">
      <t>ゴ</t>
    </rPh>
    <rPh sb="11" eb="13">
      <t>リヨウ</t>
    </rPh>
    <rPh sb="15" eb="16">
      <t>マ</t>
    </rPh>
    <phoneticPr fontId="1"/>
  </si>
  <si>
    <t>企業概況表１</t>
    <rPh sb="0" eb="2">
      <t>キギョウ</t>
    </rPh>
    <rPh sb="2" eb="4">
      <t>ガイキョウ</t>
    </rPh>
    <rPh sb="4" eb="5">
      <t>ヒョウ</t>
    </rPh>
    <phoneticPr fontId="1"/>
  </si>
  <si>
    <t>企業概況表２</t>
    <rPh sb="0" eb="2">
      <t>キギョウ</t>
    </rPh>
    <rPh sb="2" eb="4">
      <t>ガイキョウ</t>
    </rPh>
    <rPh sb="4" eb="5">
      <t>ヒョウ</t>
    </rPh>
    <phoneticPr fontId="1"/>
  </si>
  <si>
    <t>返済額・返済方法について</t>
    <rPh sb="0" eb="2">
      <t>ヘンサイ</t>
    </rPh>
    <rPh sb="2" eb="3">
      <t>ガク</t>
    </rPh>
    <rPh sb="4" eb="6">
      <t>ヘンサイ</t>
    </rPh>
    <rPh sb="6" eb="8">
      <t>ホウホウ</t>
    </rPh>
    <phoneticPr fontId="1"/>
  </si>
  <si>
    <t>意見・金額等の意見記入欄</t>
    <rPh sb="0" eb="2">
      <t>イケン</t>
    </rPh>
    <rPh sb="3" eb="5">
      <t>キンガク</t>
    </rPh>
    <rPh sb="5" eb="6">
      <t>トウ</t>
    </rPh>
    <rPh sb="7" eb="9">
      <t>イケン</t>
    </rPh>
    <rPh sb="9" eb="11">
      <t>キニュウ</t>
    </rPh>
    <rPh sb="11" eb="12">
      <t>ラン</t>
    </rPh>
    <phoneticPr fontId="1"/>
  </si>
  <si>
    <t>です。</t>
    <phoneticPr fontId="1"/>
  </si>
  <si>
    <t>残高・返済方法について</t>
    <rPh sb="0" eb="2">
      <t>ザンダカ</t>
    </rPh>
    <rPh sb="3" eb="5">
      <t>ヘンサイ</t>
    </rPh>
    <rPh sb="5" eb="7">
      <t>ホウホウ</t>
    </rPh>
    <phoneticPr fontId="1"/>
  </si>
  <si>
    <t xml:space="preserve">姫路甲乙株式会社 </t>
    <rPh sb="0" eb="2">
      <t>ヒメジ</t>
    </rPh>
    <rPh sb="2" eb="3">
      <t>コウ</t>
    </rPh>
    <rPh sb="3" eb="4">
      <t>オツ</t>
    </rPh>
    <rPh sb="4" eb="8">
      <t>カブシキガイシャ</t>
    </rPh>
    <phoneticPr fontId="1"/>
  </si>
  <si>
    <t>税引前 当期利益</t>
    <rPh sb="0" eb="3">
      <t>ゼイビキマエ</t>
    </rPh>
    <rPh sb="4" eb="6">
      <t>トウキ</t>
    </rPh>
    <rPh sb="6" eb="8">
      <t>リエキ</t>
    </rPh>
    <phoneticPr fontId="1"/>
  </si>
  <si>
    <t>③税引後 当期利益</t>
    <rPh sb="1" eb="4">
      <t>ゼイビキゴ</t>
    </rPh>
    <rPh sb="5" eb="7">
      <t>トウキ</t>
    </rPh>
    <rPh sb="7" eb="9">
      <t>リエキ</t>
    </rPh>
    <phoneticPr fontId="1"/>
  </si>
  <si>
    <t>　　　　　　計画期　　　
　科　目</t>
    <rPh sb="6" eb="8">
      <t>ケイカク</t>
    </rPh>
    <rPh sb="8" eb="9">
      <t>キ</t>
    </rPh>
    <rPh sb="14" eb="15">
      <t>カ</t>
    </rPh>
    <rPh sb="16" eb="17">
      <t>メ</t>
    </rPh>
    <phoneticPr fontId="1"/>
  </si>
  <si>
    <t>No</t>
    <phoneticPr fontId="1"/>
  </si>
  <si>
    <r>
      <t xml:space="preserve">自己資本 </t>
    </r>
    <r>
      <rPr>
        <sz val="6"/>
        <color theme="1"/>
        <rFont val="ＭＳ ゴシック"/>
        <family val="3"/>
        <charset val="128"/>
      </rPr>
      <t>中小企業特性反映後</t>
    </r>
    <rPh sb="0" eb="2">
      <t>ジコ</t>
    </rPh>
    <rPh sb="2" eb="4">
      <t>シホン</t>
    </rPh>
    <rPh sb="5" eb="7">
      <t>チュウショウ</t>
    </rPh>
    <rPh sb="7" eb="9">
      <t>キギョウ</t>
    </rPh>
    <rPh sb="9" eb="14">
      <t>トクセイハンエイゴ</t>
    </rPh>
    <phoneticPr fontId="1"/>
  </si>
  <si>
    <t>V1907</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</si>
</sst>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0&quot;年&quot;"/>
    <numFmt numFmtId="178" formatCode="[$-411]ggge&quot;年&quot;m&quot;月&quot;d&quot;日&quot;;@"/>
    <numFmt numFmtId="179" formatCode="yyyy&quot;年&quot;m&quot;月&quot;;@"/>
    <numFmt numFmtId="180" formatCode="yyyy&quot;年&quot;m&quot;月期&quot;;@"/>
    <numFmt numFmtId="181" formatCode="#,###&quot;月&quot;"/>
    <numFmt numFmtId="182" formatCode="General&quot;名&quot;"/>
  </numFmts>
  <fonts count="20" x14ac:knownFonts="1">
    <font>
      <sz val="10"/>
      <color theme="1"/>
      <name val="ＭＳ ゴシック"/>
      <family val="3"/>
      <charset val="128"/>
    </font>
    <font>
      <sz val="6"/>
      <name val="ＭＳ ゴシック"/>
      <family val="3"/>
      <charset val="128"/>
    </font>
    <font>
      <b/>
      <u val="double"/>
      <sz val="12"/>
      <color indexed="8"/>
      <name val="ＭＳ ゴシック"/>
      <family val="3"/>
      <charset val="128"/>
    </font>
    <font>
      <sz val="10"/>
      <color theme="1"/>
      <name val="ＭＳ ゴシック"/>
      <family val="3"/>
      <charset val="128"/>
    </font>
    <font>
      <sz val="11"/>
      <color theme="1"/>
      <name val="ＭＳ Ｐゴシック"/>
      <family val="3"/>
      <charset val="128"/>
      <scheme val="minor"/>
    </font>
    <font>
      <b/>
      <sz val="12"/>
      <color theme="1"/>
      <name val="ＭＳ ゴシック"/>
      <family val="3"/>
      <charset val="128"/>
    </font>
    <font>
      <sz val="8"/>
      <color theme="1"/>
      <name val="ＭＳ ゴシック"/>
      <family val="3"/>
      <charset val="128"/>
    </font>
    <font>
      <sz val="20"/>
      <color theme="1"/>
      <name val="ＭＳ ゴシック"/>
      <family val="3"/>
      <charset val="128"/>
    </font>
    <font>
      <b/>
      <sz val="11"/>
      <color theme="1"/>
      <name val="ＭＳ ゴシック"/>
      <family val="3"/>
      <charset val="128"/>
    </font>
    <font>
      <sz val="9"/>
      <color theme="1"/>
      <name val="ＭＳ ゴシック"/>
      <family val="3"/>
      <charset val="128"/>
    </font>
    <font>
      <b/>
      <u val="double"/>
      <sz val="12"/>
      <color theme="1"/>
      <name val="ＭＳ ゴシック"/>
      <family val="3"/>
      <charset val="128"/>
    </font>
    <font>
      <sz val="28"/>
      <color theme="1"/>
      <name val="ＭＳ ゴシック"/>
      <family val="3"/>
      <charset val="128"/>
    </font>
    <font>
      <b/>
      <u val="double"/>
      <sz val="11"/>
      <color theme="1"/>
      <name val="ＭＳ ゴシック"/>
      <family val="3"/>
      <charset val="128"/>
    </font>
    <font>
      <sz val="11"/>
      <color theme="1"/>
      <name val="ＭＳ ゴシック"/>
      <family val="3"/>
      <charset val="128"/>
    </font>
    <font>
      <b/>
      <sz val="18"/>
      <color theme="1"/>
      <name val="ＭＳ ゴシック"/>
      <family val="3"/>
      <charset val="128"/>
    </font>
    <font>
      <sz val="18"/>
      <color theme="1"/>
      <name val="ＭＳ ゴシック"/>
      <family val="3"/>
      <charset val="128"/>
    </font>
    <font>
      <b/>
      <sz val="10"/>
      <color theme="1"/>
      <name val="ＭＳ ゴシック"/>
      <family val="3"/>
      <charset val="128"/>
    </font>
    <font>
      <sz val="6"/>
      <color theme="1"/>
      <name val="ＭＳ ゴシック"/>
      <family val="3"/>
      <charset val="128"/>
    </font>
    <font>
      <b/>
      <sz val="11"/>
      <color theme="1"/>
      <name val="ＭＳ 明朝"/>
      <family val="1"/>
      <charset val="128"/>
    </font>
    <font>
      <sz val="10"/>
      <color theme="1"/>
      <name val="ＭＳ 明朝"/>
      <family val="1"/>
      <charset val="128"/>
    </font>
  </fonts>
  <fills count="10">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D2FEE4"/>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
      <patternFill patternType="solid">
        <fgColor rgb="FF99FFCC"/>
        <bgColor indexed="64"/>
      </patternFill>
    </fill>
    <fill>
      <patternFill patternType="solid">
        <fgColor rgb="FFFFFF66"/>
        <bgColor indexed="64"/>
      </patternFill>
    </fill>
  </fills>
  <borders count="133">
    <border>
      <left/>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thin">
        <color indexed="64"/>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bottom/>
      <diagonal/>
    </border>
    <border>
      <left/>
      <right style="hair">
        <color indexed="64"/>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ck">
        <color rgb="FF00CC00"/>
      </left>
      <right/>
      <top style="thick">
        <color rgb="FF00CC00"/>
      </top>
      <bottom/>
      <diagonal/>
    </border>
    <border>
      <left/>
      <right/>
      <top style="thick">
        <color rgb="FF00CC00"/>
      </top>
      <bottom/>
      <diagonal/>
    </border>
    <border>
      <left/>
      <right style="thick">
        <color rgb="FF00CC00"/>
      </right>
      <top style="thick">
        <color rgb="FF00CC00"/>
      </top>
      <bottom/>
      <diagonal/>
    </border>
    <border>
      <left style="thick">
        <color rgb="FF00CC00"/>
      </left>
      <right/>
      <top/>
      <bottom/>
      <diagonal/>
    </border>
    <border>
      <left/>
      <right style="thick">
        <color rgb="FF00CC00"/>
      </right>
      <top/>
      <bottom/>
      <diagonal/>
    </border>
    <border>
      <left style="thick">
        <color rgb="FF00CC00"/>
      </left>
      <right/>
      <top/>
      <bottom style="thick">
        <color rgb="FF00CC00"/>
      </bottom>
      <diagonal/>
    </border>
    <border>
      <left/>
      <right/>
      <top/>
      <bottom style="thick">
        <color rgb="FF00CC00"/>
      </bottom>
      <diagonal/>
    </border>
    <border>
      <left/>
      <right style="thick">
        <color rgb="FF00CC00"/>
      </right>
      <top/>
      <bottom style="thick">
        <color rgb="FF00CC00"/>
      </bottom>
      <diagonal/>
    </border>
    <border>
      <left style="thick">
        <color rgb="FF33CCFF"/>
      </left>
      <right/>
      <top style="thick">
        <color rgb="FF33CCFF"/>
      </top>
      <bottom/>
      <diagonal/>
    </border>
    <border>
      <left/>
      <right/>
      <top style="thick">
        <color rgb="FF33CCFF"/>
      </top>
      <bottom/>
      <diagonal/>
    </border>
    <border>
      <left/>
      <right style="thick">
        <color rgb="FF33CCFF"/>
      </right>
      <top style="thick">
        <color rgb="FF33CCFF"/>
      </top>
      <bottom/>
      <diagonal/>
    </border>
    <border>
      <left style="thick">
        <color rgb="FF33CCFF"/>
      </left>
      <right/>
      <top/>
      <bottom/>
      <diagonal/>
    </border>
    <border>
      <left/>
      <right style="thick">
        <color rgb="FF33CCFF"/>
      </right>
      <top/>
      <bottom/>
      <diagonal/>
    </border>
    <border>
      <left style="thick">
        <color rgb="FF33CCFF"/>
      </left>
      <right/>
      <top/>
      <bottom style="thick">
        <color rgb="FF33CCFF"/>
      </bottom>
      <diagonal/>
    </border>
    <border>
      <left/>
      <right/>
      <top/>
      <bottom style="thick">
        <color rgb="FF33CCFF"/>
      </bottom>
      <diagonal/>
    </border>
    <border>
      <left/>
      <right style="thick">
        <color rgb="FF33CCFF"/>
      </right>
      <top/>
      <bottom style="thick">
        <color rgb="FF33CCFF"/>
      </bottom>
      <diagonal/>
    </border>
    <border>
      <left style="thick">
        <color rgb="FFFF66FF"/>
      </left>
      <right/>
      <top style="thick">
        <color rgb="FFFF66FF"/>
      </top>
      <bottom/>
      <diagonal/>
    </border>
    <border>
      <left/>
      <right/>
      <top style="thick">
        <color rgb="FFFF66FF"/>
      </top>
      <bottom/>
      <diagonal/>
    </border>
    <border>
      <left/>
      <right style="thick">
        <color rgb="FFFF66FF"/>
      </right>
      <top style="thick">
        <color rgb="FFFF66FF"/>
      </top>
      <bottom/>
      <diagonal/>
    </border>
    <border>
      <left style="thick">
        <color rgb="FFFF66FF"/>
      </left>
      <right/>
      <top/>
      <bottom/>
      <diagonal/>
    </border>
    <border>
      <left/>
      <right style="thick">
        <color rgb="FFFF66FF"/>
      </right>
      <top/>
      <bottom/>
      <diagonal/>
    </border>
    <border>
      <left style="thick">
        <color rgb="FFFF66FF"/>
      </left>
      <right/>
      <top/>
      <bottom style="thick">
        <color rgb="FFFF66FF"/>
      </bottom>
      <diagonal/>
    </border>
    <border>
      <left/>
      <right/>
      <top/>
      <bottom style="thick">
        <color rgb="FFFF66FF"/>
      </bottom>
      <diagonal/>
    </border>
    <border>
      <left/>
      <right style="thick">
        <color rgb="FFFF66FF"/>
      </right>
      <top/>
      <bottom style="thick">
        <color rgb="FFFF66FF"/>
      </bottom>
      <diagonal/>
    </border>
    <border>
      <left style="medium">
        <color rgb="FFCCCC00"/>
      </left>
      <right/>
      <top style="medium">
        <color rgb="FFCCCC00"/>
      </top>
      <bottom/>
      <diagonal/>
    </border>
    <border>
      <left/>
      <right/>
      <top style="medium">
        <color rgb="FFCCCC00"/>
      </top>
      <bottom/>
      <diagonal/>
    </border>
    <border>
      <left/>
      <right style="medium">
        <color rgb="FFCCCC00"/>
      </right>
      <top style="medium">
        <color rgb="FFCCCC00"/>
      </top>
      <bottom/>
      <diagonal/>
    </border>
    <border>
      <left style="medium">
        <color rgb="FFCCCC00"/>
      </left>
      <right/>
      <top/>
      <bottom style="medium">
        <color rgb="FFCCCC00"/>
      </bottom>
      <diagonal/>
    </border>
    <border>
      <left/>
      <right/>
      <top/>
      <bottom style="medium">
        <color rgb="FFCCCC00"/>
      </bottom>
      <diagonal/>
    </border>
    <border>
      <left/>
      <right style="medium">
        <color rgb="FFCCCC00"/>
      </right>
      <top/>
      <bottom style="medium">
        <color rgb="FFCCCC00"/>
      </bottom>
      <diagonal/>
    </border>
    <border>
      <left style="double">
        <color rgb="FF00B0F0"/>
      </left>
      <right/>
      <top style="double">
        <color rgb="FF00B0F0"/>
      </top>
      <bottom style="double">
        <color rgb="FF00B0F0"/>
      </bottom>
      <diagonal/>
    </border>
    <border>
      <left/>
      <right/>
      <top style="double">
        <color rgb="FF00B0F0"/>
      </top>
      <bottom style="double">
        <color rgb="FF00B0F0"/>
      </bottom>
      <diagonal/>
    </border>
    <border>
      <left/>
      <right style="double">
        <color rgb="FF00B0F0"/>
      </right>
      <top style="double">
        <color rgb="FF00B0F0"/>
      </top>
      <bottom style="double">
        <color rgb="FF00B0F0"/>
      </bottom>
      <diagonal/>
    </border>
    <border>
      <left/>
      <right/>
      <top/>
      <bottom style="hair">
        <color auto="1"/>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cellStyleXfs>
  <cellXfs count="533">
    <xf numFmtId="0" fontId="0" fillId="0" borderId="0" xfId="0">
      <alignment vertical="center"/>
    </xf>
    <xf numFmtId="0" fontId="0" fillId="0" borderId="0" xfId="0" applyProtection="1">
      <alignment vertical="center"/>
      <protection hidden="1"/>
    </xf>
    <xf numFmtId="0" fontId="0" fillId="2" borderId="1" xfId="0" applyFill="1" applyBorder="1" applyAlignment="1" applyProtection="1">
      <alignment horizontal="left" vertical="center"/>
      <protection hidden="1"/>
    </xf>
    <xf numFmtId="0" fontId="0" fillId="2" borderId="2" xfId="0" applyFill="1" applyBorder="1" applyAlignment="1" applyProtection="1">
      <alignment horizontal="left" vertical="center"/>
      <protection hidden="1"/>
    </xf>
    <xf numFmtId="0" fontId="0" fillId="2" borderId="4" xfId="0" applyFill="1" applyBorder="1" applyProtection="1">
      <alignment vertical="center"/>
      <protection hidden="1"/>
    </xf>
    <xf numFmtId="38" fontId="3" fillId="2" borderId="5" xfId="2" applyFont="1" applyFill="1" applyBorder="1" applyProtection="1">
      <alignment vertical="center"/>
      <protection hidden="1"/>
    </xf>
    <xf numFmtId="0" fontId="0" fillId="2" borderId="6" xfId="0" applyFill="1" applyBorder="1" applyAlignment="1" applyProtection="1">
      <alignment horizontal="center" vertical="center"/>
      <protection hidden="1"/>
    </xf>
    <xf numFmtId="0" fontId="0" fillId="2" borderId="7" xfId="0" applyFill="1" applyBorder="1" applyAlignment="1" applyProtection="1">
      <alignment horizontal="center" vertical="center"/>
      <protection hidden="1"/>
    </xf>
    <xf numFmtId="0" fontId="0" fillId="2" borderId="3" xfId="0" applyFill="1" applyBorder="1" applyProtection="1">
      <alignment vertical="center"/>
      <protection hidden="1"/>
    </xf>
    <xf numFmtId="38" fontId="3" fillId="2" borderId="8" xfId="2" applyFont="1" applyFill="1" applyBorder="1" applyProtection="1">
      <alignment vertical="center"/>
      <protection hidden="1"/>
    </xf>
    <xf numFmtId="0" fontId="0" fillId="2" borderId="9" xfId="0" applyFill="1" applyBorder="1" applyProtection="1">
      <alignment vertical="center"/>
      <protection hidden="1"/>
    </xf>
    <xf numFmtId="0" fontId="0" fillId="2" borderId="10" xfId="0" applyFill="1" applyBorder="1" applyProtection="1">
      <alignment vertical="center"/>
      <protection hidden="1"/>
    </xf>
    <xf numFmtId="0" fontId="0" fillId="2" borderId="11" xfId="0" applyFill="1" applyBorder="1" applyProtection="1">
      <alignment vertical="center"/>
      <protection hidden="1"/>
    </xf>
    <xf numFmtId="38" fontId="3" fillId="2" borderId="3" xfId="2" applyFont="1" applyFill="1" applyBorder="1" applyProtection="1">
      <alignment vertical="center"/>
      <protection hidden="1"/>
    </xf>
    <xf numFmtId="0" fontId="0" fillId="2" borderId="12" xfId="0" applyFill="1" applyBorder="1" applyProtection="1">
      <alignment vertical="center"/>
      <protection hidden="1"/>
    </xf>
    <xf numFmtId="0" fontId="0" fillId="2" borderId="13" xfId="0" applyFill="1" applyBorder="1" applyProtection="1">
      <alignment vertical="center"/>
      <protection hidden="1"/>
    </xf>
    <xf numFmtId="0" fontId="0" fillId="2" borderId="5" xfId="0" applyFill="1" applyBorder="1" applyProtection="1">
      <alignment vertical="center"/>
      <protection hidden="1"/>
    </xf>
    <xf numFmtId="0" fontId="0" fillId="2" borderId="14" xfId="0" applyFill="1" applyBorder="1" applyProtection="1">
      <alignment vertical="center"/>
      <protection hidden="1"/>
    </xf>
    <xf numFmtId="0" fontId="0" fillId="2" borderId="15" xfId="0" applyFill="1" applyBorder="1" applyProtection="1">
      <alignment vertical="center"/>
      <protection hidden="1"/>
    </xf>
    <xf numFmtId="0" fontId="0" fillId="2" borderId="16" xfId="0" applyFill="1" applyBorder="1" applyProtection="1">
      <alignment vertical="center"/>
      <protection hidden="1"/>
    </xf>
    <xf numFmtId="38" fontId="3" fillId="2" borderId="16" xfId="2" applyFont="1" applyFill="1" applyBorder="1" applyProtection="1">
      <alignment vertical="center"/>
      <protection hidden="1"/>
    </xf>
    <xf numFmtId="0" fontId="0" fillId="0" borderId="0" xfId="0" applyAlignment="1" applyProtection="1">
      <alignment horizontal="left" vertical="center"/>
      <protection hidden="1"/>
    </xf>
    <xf numFmtId="0" fontId="5" fillId="0" borderId="0" xfId="0" applyFont="1" applyBorder="1" applyAlignment="1" applyProtection="1">
      <alignment horizontal="center" vertical="center"/>
      <protection hidden="1"/>
    </xf>
    <xf numFmtId="0" fontId="0" fillId="2" borderId="0" xfId="0" applyFont="1"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2" borderId="0" xfId="0" applyFill="1" applyProtection="1">
      <alignment vertical="center"/>
      <protection hidden="1"/>
    </xf>
    <xf numFmtId="38" fontId="3" fillId="2" borderId="17" xfId="2" applyFont="1" applyFill="1" applyBorder="1" applyProtection="1">
      <alignment vertical="center"/>
      <protection hidden="1"/>
    </xf>
    <xf numFmtId="38" fontId="0" fillId="2" borderId="6" xfId="0" applyNumberFormat="1" applyFill="1" applyBorder="1" applyAlignment="1" applyProtection="1">
      <alignment vertical="center"/>
      <protection hidden="1"/>
    </xf>
    <xf numFmtId="0" fontId="0" fillId="2" borderId="18" xfId="0" applyFill="1" applyBorder="1" applyAlignment="1" applyProtection="1">
      <alignment vertical="center"/>
      <protection hidden="1"/>
    </xf>
    <xf numFmtId="38" fontId="3" fillId="2" borderId="6" xfId="2" applyFont="1" applyFill="1" applyBorder="1" applyProtection="1">
      <alignment vertical="center"/>
      <protection hidden="1"/>
    </xf>
    <xf numFmtId="38" fontId="3" fillId="2" borderId="7" xfId="2" applyFont="1" applyFill="1" applyBorder="1" applyProtection="1">
      <alignment vertical="center"/>
      <protection hidden="1"/>
    </xf>
    <xf numFmtId="177" fontId="0" fillId="2" borderId="3" xfId="0" applyNumberFormat="1" applyFill="1" applyBorder="1" applyAlignment="1" applyProtection="1">
      <alignment horizontal="right" vertical="center"/>
      <protection hidden="1"/>
    </xf>
    <xf numFmtId="0" fontId="0" fillId="2" borderId="19" xfId="0" applyFill="1" applyBorder="1" applyProtection="1">
      <alignment vertical="center"/>
      <protection hidden="1"/>
    </xf>
    <xf numFmtId="176" fontId="3" fillId="2" borderId="5" xfId="1" applyNumberFormat="1" applyFont="1" applyFill="1" applyBorder="1" applyProtection="1">
      <alignment vertical="center"/>
      <protection hidden="1"/>
    </xf>
    <xf numFmtId="176" fontId="3" fillId="2" borderId="20" xfId="1" applyNumberFormat="1" applyFont="1" applyFill="1" applyBorder="1" applyProtection="1">
      <alignment vertical="center"/>
      <protection hidden="1"/>
    </xf>
    <xf numFmtId="177" fontId="0" fillId="2" borderId="5" xfId="0" applyNumberFormat="1" applyFill="1" applyBorder="1" applyAlignment="1" applyProtection="1">
      <alignment vertical="center"/>
      <protection hidden="1"/>
    </xf>
    <xf numFmtId="0" fontId="0" fillId="2" borderId="21" xfId="0" applyFill="1" applyBorder="1" applyProtection="1">
      <alignment vertical="center"/>
      <protection hidden="1"/>
    </xf>
    <xf numFmtId="0" fontId="0" fillId="2" borderId="22" xfId="0" applyFill="1" applyBorder="1" applyAlignment="1" applyProtection="1">
      <alignment vertical="center"/>
      <protection hidden="1"/>
    </xf>
    <xf numFmtId="0" fontId="0" fillId="2" borderId="23" xfId="0" applyFill="1" applyBorder="1" applyAlignment="1" applyProtection="1">
      <alignment vertical="center"/>
      <protection hidden="1"/>
    </xf>
    <xf numFmtId="0" fontId="0" fillId="2" borderId="24" xfId="0" applyFill="1" applyBorder="1" applyAlignment="1" applyProtection="1">
      <alignment vertical="center"/>
      <protection hidden="1"/>
    </xf>
    <xf numFmtId="0" fontId="0" fillId="2" borderId="0" xfId="0" applyFill="1" applyBorder="1" applyAlignment="1" applyProtection="1">
      <alignment vertical="center"/>
      <protection hidden="1"/>
    </xf>
    <xf numFmtId="0" fontId="0" fillId="0" borderId="0" xfId="0" applyFill="1" applyProtection="1">
      <alignment vertical="center"/>
      <protection hidden="1"/>
    </xf>
    <xf numFmtId="0" fontId="0" fillId="2" borderId="0" xfId="0" applyFill="1" applyBorder="1" applyProtection="1">
      <alignment vertical="center"/>
      <protection hidden="1"/>
    </xf>
    <xf numFmtId="38" fontId="3" fillId="2" borderId="25" xfId="2" applyFont="1" applyFill="1" applyBorder="1" applyProtection="1">
      <alignment vertical="center"/>
      <protection hidden="1"/>
    </xf>
    <xf numFmtId="38" fontId="3" fillId="2" borderId="26" xfId="2" applyFont="1" applyFill="1" applyBorder="1" applyProtection="1">
      <alignment vertical="center"/>
      <protection hidden="1"/>
    </xf>
    <xf numFmtId="38" fontId="3" fillId="0" borderId="3" xfId="2" applyFont="1" applyBorder="1" applyProtection="1">
      <alignment vertical="center"/>
      <protection locked="0"/>
    </xf>
    <xf numFmtId="0" fontId="0" fillId="0" borderId="3" xfId="0" applyFill="1" applyBorder="1" applyProtection="1">
      <alignment vertical="center"/>
      <protection locked="0"/>
    </xf>
    <xf numFmtId="38" fontId="3" fillId="0" borderId="8" xfId="2" applyFont="1" applyBorder="1" applyProtection="1">
      <alignment vertical="center"/>
      <protection locked="0"/>
    </xf>
    <xf numFmtId="38" fontId="3" fillId="0" borderId="29" xfId="2" applyFont="1" applyBorder="1" applyProtection="1">
      <alignment vertical="center"/>
      <protection locked="0"/>
    </xf>
    <xf numFmtId="38" fontId="0" fillId="0" borderId="0" xfId="0" applyNumberFormat="1" applyProtection="1">
      <alignment vertical="center"/>
      <protection hidden="1"/>
    </xf>
    <xf numFmtId="177" fontId="0" fillId="2" borderId="0" xfId="0" applyNumberFormat="1" applyFill="1" applyBorder="1" applyAlignment="1" applyProtection="1">
      <alignment vertical="center"/>
      <protection hidden="1"/>
    </xf>
    <xf numFmtId="0" fontId="0" fillId="2" borderId="0" xfId="0" applyFill="1" applyBorder="1" applyAlignment="1" applyProtection="1">
      <alignment horizontal="left" vertical="center"/>
      <protection hidden="1"/>
    </xf>
    <xf numFmtId="0" fontId="0" fillId="2" borderId="0" xfId="0" applyFill="1" applyBorder="1" applyAlignment="1" applyProtection="1">
      <alignment horizontal="center" vertical="center" textRotation="255"/>
      <protection hidden="1"/>
    </xf>
    <xf numFmtId="176" fontId="3" fillId="2" borderId="0" xfId="1" applyNumberFormat="1" applyFont="1" applyFill="1" applyBorder="1" applyProtection="1">
      <alignment vertical="center"/>
      <protection hidden="1"/>
    </xf>
    <xf numFmtId="0" fontId="5" fillId="0" borderId="0" xfId="0" applyFont="1" applyBorder="1" applyAlignment="1" applyProtection="1">
      <alignment vertical="center"/>
      <protection hidden="1"/>
    </xf>
    <xf numFmtId="0" fontId="0" fillId="0" borderId="3" xfId="0" applyBorder="1">
      <alignment vertical="center"/>
    </xf>
    <xf numFmtId="0" fontId="0" fillId="0" borderId="5" xfId="0" applyBorder="1">
      <alignment vertical="center"/>
    </xf>
    <xf numFmtId="0" fontId="0" fillId="0" borderId="21" xfId="0" applyBorder="1">
      <alignment vertical="center"/>
    </xf>
    <xf numFmtId="0" fontId="0" fillId="0" borderId="44" xfId="0" applyBorder="1">
      <alignment vertical="center"/>
    </xf>
    <xf numFmtId="0" fontId="0" fillId="0" borderId="51" xfId="0" applyBorder="1">
      <alignment vertical="center"/>
    </xf>
    <xf numFmtId="0" fontId="0" fillId="0" borderId="6" xfId="0" applyBorder="1">
      <alignment vertical="center"/>
    </xf>
    <xf numFmtId="0" fontId="5" fillId="0" borderId="0" xfId="0" applyFont="1" applyAlignment="1">
      <alignment horizontal="center" vertical="center"/>
    </xf>
    <xf numFmtId="0" fontId="0" fillId="0" borderId="0" xfId="0" applyAlignment="1">
      <alignment horizontal="center" vertical="center" textRotation="255"/>
    </xf>
    <xf numFmtId="0" fontId="5" fillId="0" borderId="0" xfId="0" applyFont="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8" fillId="3" borderId="52" xfId="0" applyFont="1" applyFill="1" applyBorder="1" applyAlignment="1">
      <alignment horizontal="center" vertical="center"/>
    </xf>
    <xf numFmtId="0" fontId="0" fillId="0" borderId="0" xfId="0"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8" fillId="3" borderId="40" xfId="0" applyFont="1" applyFill="1" applyBorder="1" applyAlignment="1">
      <alignment horizontal="center" vertical="center"/>
    </xf>
    <xf numFmtId="0" fontId="0" fillId="0" borderId="42" xfId="0" applyBorder="1" applyAlignment="1">
      <alignment horizontal="left" vertical="center"/>
    </xf>
    <xf numFmtId="0" fontId="0" fillId="0" borderId="44" xfId="0" applyBorder="1" applyAlignment="1">
      <alignment horizontal="left" vertical="center"/>
    </xf>
    <xf numFmtId="0" fontId="8" fillId="4" borderId="55" xfId="0" applyFont="1" applyFill="1" applyBorder="1" applyAlignment="1">
      <alignment horizontal="center" vertical="center"/>
    </xf>
    <xf numFmtId="0" fontId="0" fillId="0" borderId="29" xfId="0" applyBorder="1" applyAlignment="1" applyProtection="1">
      <alignment horizontal="right" vertical="center"/>
      <protection locked="0"/>
    </xf>
    <xf numFmtId="0" fontId="0" fillId="0" borderId="0" xfId="0" applyAlignment="1">
      <alignment horizontal="center" vertical="center"/>
    </xf>
    <xf numFmtId="0" fontId="0" fillId="0" borderId="0" xfId="0" applyFill="1"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0" fontId="0" fillId="0" borderId="73" xfId="0" applyBorder="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0" fontId="0" fillId="0" borderId="91" xfId="0" applyBorder="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95" xfId="0" applyBorder="1">
      <alignment vertical="center"/>
    </xf>
    <xf numFmtId="0" fontId="0" fillId="0" borderId="96" xfId="0" applyBorder="1">
      <alignment vertical="center"/>
    </xf>
    <xf numFmtId="0" fontId="0" fillId="0" borderId="97" xfId="0" applyBorder="1">
      <alignment vertical="center"/>
    </xf>
    <xf numFmtId="0" fontId="0" fillId="0" borderId="98" xfId="0" applyBorder="1">
      <alignment vertical="center"/>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0" fillId="0" borderId="104" xfId="0" applyBorder="1">
      <alignment vertical="center"/>
    </xf>
    <xf numFmtId="0" fontId="0" fillId="0" borderId="105" xfId="0" applyBorder="1">
      <alignment vertical="center"/>
    </xf>
    <xf numFmtId="0" fontId="0" fillId="0" borderId="106" xfId="0" applyBorder="1">
      <alignment vertical="center"/>
    </xf>
    <xf numFmtId="0" fontId="0" fillId="2" borderId="0" xfId="0" applyFill="1" applyBorder="1" applyAlignment="1" applyProtection="1">
      <alignment horizontal="center" vertical="center"/>
      <protection hidden="1"/>
    </xf>
    <xf numFmtId="0" fontId="0" fillId="0" borderId="0" xfId="0" applyAlignment="1">
      <alignment horizontal="left" vertical="center"/>
    </xf>
    <xf numFmtId="0" fontId="0" fillId="0" borderId="14" xfId="0" applyBorder="1">
      <alignment vertical="center"/>
    </xf>
    <xf numFmtId="0" fontId="0" fillId="0" borderId="25" xfId="0" applyBorder="1">
      <alignment vertical="center"/>
    </xf>
    <xf numFmtId="0" fontId="10" fillId="0" borderId="0" xfId="0" applyFont="1" applyAlignment="1">
      <alignment horizontal="left" vertical="center"/>
    </xf>
    <xf numFmtId="38" fontId="3" fillId="2" borderId="8" xfId="2" applyFont="1" applyFill="1" applyBorder="1" applyProtection="1">
      <alignment vertical="center"/>
      <protection hidden="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49" xfId="0" applyBorder="1">
      <alignment vertical="center"/>
    </xf>
    <xf numFmtId="0" fontId="0" fillId="0" borderId="51" xfId="0" applyFill="1" applyBorder="1">
      <alignment vertical="center"/>
    </xf>
    <xf numFmtId="0" fontId="0" fillId="0" borderId="57" xfId="0" applyFill="1" applyBorder="1">
      <alignment vertical="center"/>
    </xf>
    <xf numFmtId="0" fontId="0" fillId="0" borderId="27" xfId="0" applyBorder="1">
      <alignment vertical="center"/>
    </xf>
    <xf numFmtId="0" fontId="0" fillId="0" borderId="58" xfId="0" applyBorder="1">
      <alignment vertical="center"/>
    </xf>
    <xf numFmtId="0" fontId="0" fillId="0" borderId="57" xfId="0" applyBorder="1">
      <alignment vertical="center"/>
    </xf>
    <xf numFmtId="0" fontId="0" fillId="0" borderId="27" xfId="0" applyFill="1" applyBorder="1">
      <alignment vertical="center"/>
    </xf>
    <xf numFmtId="0" fontId="0" fillId="3" borderId="46" xfId="0" applyFill="1" applyBorder="1">
      <alignment vertical="center"/>
    </xf>
    <xf numFmtId="0" fontId="0" fillId="3" borderId="28" xfId="0" applyFill="1" applyBorder="1" applyAlignment="1">
      <alignment horizontal="center" vertical="center" wrapText="1"/>
    </xf>
    <xf numFmtId="0" fontId="0" fillId="3" borderId="28" xfId="0" applyFill="1" applyBorder="1" applyAlignment="1">
      <alignment horizontal="center" vertical="center"/>
    </xf>
    <xf numFmtId="0" fontId="0" fillId="3" borderId="30" xfId="0" applyFill="1" applyBorder="1">
      <alignment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38" fontId="0" fillId="0" borderId="6" xfId="2" applyFont="1" applyBorder="1">
      <alignment vertical="center"/>
    </xf>
    <xf numFmtId="38" fontId="0" fillId="0" borderId="7" xfId="2" applyFont="1" applyBorder="1">
      <alignment vertical="center"/>
    </xf>
    <xf numFmtId="38" fontId="0" fillId="0" borderId="3" xfId="2" applyFont="1" applyBorder="1">
      <alignment vertical="center"/>
    </xf>
    <xf numFmtId="38" fontId="0" fillId="0" borderId="8" xfId="2" applyFont="1" applyBorder="1">
      <alignment vertical="center"/>
    </xf>
    <xf numFmtId="38" fontId="0" fillId="0" borderId="5" xfId="2" applyFont="1" applyBorder="1">
      <alignment vertical="center"/>
    </xf>
    <xf numFmtId="38" fontId="0" fillId="0" borderId="20" xfId="2" applyFont="1" applyBorder="1">
      <alignment vertical="center"/>
    </xf>
    <xf numFmtId="38" fontId="0" fillId="0" borderId="14" xfId="2" applyFont="1" applyBorder="1">
      <alignment vertical="center"/>
    </xf>
    <xf numFmtId="38" fontId="0" fillId="0" borderId="4" xfId="2" applyFont="1" applyBorder="1">
      <alignment vertical="center"/>
    </xf>
    <xf numFmtId="38" fontId="0" fillId="0" borderId="25" xfId="2" applyFont="1" applyBorder="1">
      <alignment vertical="center"/>
    </xf>
    <xf numFmtId="38" fontId="0" fillId="0" borderId="17" xfId="2" applyFont="1" applyBorder="1">
      <alignment vertical="center"/>
    </xf>
    <xf numFmtId="0" fontId="0" fillId="2" borderId="27" xfId="0" applyFill="1" applyBorder="1" applyAlignment="1" applyProtection="1">
      <alignment vertical="center"/>
      <protection hidden="1"/>
    </xf>
    <xf numFmtId="179" fontId="0" fillId="2" borderId="1" xfId="0" applyNumberFormat="1" applyFont="1" applyFill="1" applyBorder="1" applyAlignment="1" applyProtection="1">
      <alignment horizontal="center" vertical="center"/>
      <protection hidden="1"/>
    </xf>
    <xf numFmtId="179" fontId="0" fillId="0" borderId="0" xfId="0" applyNumberFormat="1" applyProtection="1">
      <alignment vertical="center"/>
      <protection hidden="1"/>
    </xf>
    <xf numFmtId="179" fontId="0" fillId="2" borderId="6" xfId="0" applyNumberFormat="1" applyFill="1" applyBorder="1" applyAlignment="1" applyProtection="1">
      <alignment horizontal="center" vertical="center"/>
      <protection hidden="1"/>
    </xf>
    <xf numFmtId="179" fontId="0" fillId="2" borderId="31" xfId="0" applyNumberFormat="1" applyFill="1" applyBorder="1" applyAlignment="1" applyProtection="1">
      <alignment horizontal="center" vertical="center"/>
      <protection hidden="1"/>
    </xf>
    <xf numFmtId="179" fontId="0" fillId="2" borderId="28" xfId="0" applyNumberFormat="1" applyFont="1" applyFill="1" applyBorder="1" applyAlignment="1" applyProtection="1">
      <alignment horizontal="center" vertical="center"/>
      <protection hidden="1"/>
    </xf>
    <xf numFmtId="0" fontId="0" fillId="0" borderId="0" xfId="0" applyFill="1" applyBorder="1" applyAlignment="1">
      <alignment horizontal="center" vertical="center"/>
    </xf>
    <xf numFmtId="0" fontId="6" fillId="0" borderId="0" xfId="0" applyFont="1" applyBorder="1" applyAlignment="1">
      <alignment vertical="center"/>
    </xf>
    <xf numFmtId="38" fontId="10" fillId="0" borderId="0" xfId="2" applyFont="1" applyProtection="1">
      <alignment vertical="center"/>
      <protection hidden="1"/>
    </xf>
    <xf numFmtId="38" fontId="3" fillId="0" borderId="0" xfId="2" applyFont="1" applyProtection="1">
      <alignment vertical="center"/>
      <protection hidden="1"/>
    </xf>
    <xf numFmtId="0" fontId="6" fillId="0" borderId="0" xfId="0" applyFont="1" applyAlignment="1" applyProtection="1">
      <alignment horizontal="right" vertical="center"/>
      <protection hidden="1"/>
    </xf>
    <xf numFmtId="38" fontId="3" fillId="3" borderId="12" xfId="2" applyFont="1" applyFill="1" applyBorder="1" applyProtection="1">
      <alignment vertical="center"/>
      <protection hidden="1"/>
    </xf>
    <xf numFmtId="38" fontId="3" fillId="3" borderId="3" xfId="2" applyFont="1" applyFill="1" applyBorder="1" applyProtection="1">
      <alignment vertical="center"/>
      <protection hidden="1"/>
    </xf>
    <xf numFmtId="38" fontId="3" fillId="3" borderId="13" xfId="2" applyFont="1" applyFill="1" applyBorder="1" applyProtection="1">
      <alignment vertical="center"/>
      <protection hidden="1"/>
    </xf>
    <xf numFmtId="38" fontId="3" fillId="0" borderId="0" xfId="2" applyFont="1" applyFill="1" applyBorder="1" applyProtection="1">
      <alignment vertical="center"/>
      <protection hidden="1"/>
    </xf>
    <xf numFmtId="38" fontId="3" fillId="0" borderId="0" xfId="2" applyFont="1" applyBorder="1" applyProtection="1">
      <alignment vertical="center"/>
      <protection hidden="1"/>
    </xf>
    <xf numFmtId="38" fontId="3" fillId="0" borderId="6" xfId="2" applyFont="1" applyFill="1" applyBorder="1" applyAlignment="1" applyProtection="1">
      <alignment horizontal="center" vertical="center"/>
      <protection locked="0"/>
    </xf>
    <xf numFmtId="38" fontId="3" fillId="0" borderId="14" xfId="2" applyFont="1" applyFill="1" applyBorder="1" applyAlignment="1" applyProtection="1">
      <alignment horizontal="center" vertical="center"/>
      <protection locked="0"/>
    </xf>
    <xf numFmtId="38" fontId="3" fillId="3" borderId="8" xfId="2" applyFont="1" applyFill="1" applyBorder="1" applyAlignment="1" applyProtection="1">
      <alignment vertical="center" shrinkToFit="1"/>
      <protection hidden="1"/>
    </xf>
    <xf numFmtId="38" fontId="3" fillId="3" borderId="20" xfId="2" applyFont="1" applyFill="1" applyBorder="1" applyAlignment="1" applyProtection="1">
      <alignment vertical="center" shrinkToFit="1"/>
      <protection hidden="1"/>
    </xf>
    <xf numFmtId="0" fontId="5" fillId="0" borderId="0" xfId="0" applyFont="1" applyAlignment="1" applyProtection="1">
      <alignment vertical="center"/>
      <protection hidden="1"/>
    </xf>
    <xf numFmtId="0" fontId="0" fillId="3" borderId="30" xfId="0" applyFill="1" applyBorder="1" applyProtection="1">
      <alignment vertical="center"/>
      <protection hidden="1"/>
    </xf>
    <xf numFmtId="0" fontId="0" fillId="3" borderId="6" xfId="0" applyFill="1" applyBorder="1" applyAlignment="1" applyProtection="1">
      <alignment horizontal="center" vertical="center"/>
      <protection hidden="1"/>
    </xf>
    <xf numFmtId="0" fontId="0" fillId="3" borderId="12" xfId="0" applyFill="1" applyBorder="1" applyProtection="1">
      <alignment vertical="center"/>
      <protection hidden="1"/>
    </xf>
    <xf numFmtId="0" fontId="0" fillId="3" borderId="3" xfId="0" applyFill="1" applyBorder="1" applyProtection="1">
      <alignment vertical="center"/>
      <protection hidden="1"/>
    </xf>
    <xf numFmtId="0" fontId="0" fillId="3" borderId="5" xfId="0" applyFill="1" applyBorder="1" applyProtection="1">
      <alignment vertical="center"/>
      <protection hidden="1"/>
    </xf>
    <xf numFmtId="0" fontId="0" fillId="3" borderId="13" xfId="0" applyFill="1" applyBorder="1" applyProtection="1">
      <alignment vertical="center"/>
      <protection hidden="1"/>
    </xf>
    <xf numFmtId="0" fontId="0" fillId="0" borderId="0" xfId="0" applyBorder="1" applyProtection="1">
      <alignment vertical="center"/>
      <protection hidden="1"/>
    </xf>
    <xf numFmtId="0" fontId="0" fillId="3" borderId="7" xfId="0" applyFill="1" applyBorder="1" applyAlignment="1" applyProtection="1">
      <alignment horizontal="center" vertical="center"/>
      <protection hidden="1"/>
    </xf>
    <xf numFmtId="0" fontId="0" fillId="0" borderId="6" xfId="0" applyBorder="1" applyAlignment="1">
      <alignment vertical="center" shrinkToFit="1"/>
    </xf>
    <xf numFmtId="0" fontId="0" fillId="0" borderId="3" xfId="0" applyBorder="1" applyAlignment="1">
      <alignment vertical="center" shrinkToFit="1"/>
    </xf>
    <xf numFmtId="0" fontId="0" fillId="0" borderId="5" xfId="0" applyBorder="1" applyAlignment="1">
      <alignment vertical="center" shrinkToFit="1"/>
    </xf>
    <xf numFmtId="0" fontId="0" fillId="0" borderId="14" xfId="0" applyBorder="1" applyAlignment="1">
      <alignment vertical="center" shrinkToFit="1"/>
    </xf>
    <xf numFmtId="0" fontId="0" fillId="0" borderId="25" xfId="0" applyBorder="1" applyAlignment="1">
      <alignment vertical="center" shrinkToFit="1"/>
    </xf>
    <xf numFmtId="179" fontId="0" fillId="0" borderId="6" xfId="0" applyNumberFormat="1" applyBorder="1">
      <alignment vertical="center"/>
    </xf>
    <xf numFmtId="179" fontId="0" fillId="0" borderId="3" xfId="0" applyNumberFormat="1" applyBorder="1">
      <alignment vertical="center"/>
    </xf>
    <xf numFmtId="179" fontId="0" fillId="0" borderId="5" xfId="0" applyNumberFormat="1" applyBorder="1">
      <alignment vertical="center"/>
    </xf>
    <xf numFmtId="179" fontId="0" fillId="0" borderId="14" xfId="0" applyNumberFormat="1" applyBorder="1">
      <alignment vertical="center"/>
    </xf>
    <xf numFmtId="179" fontId="0" fillId="0" borderId="25" xfId="0" applyNumberFormat="1" applyBorder="1">
      <alignment vertical="center"/>
    </xf>
    <xf numFmtId="0" fontId="0" fillId="0" borderId="0" xfId="0" applyBorder="1" applyAlignment="1">
      <alignment horizontal="left" vertical="center" shrinkToFit="1"/>
    </xf>
    <xf numFmtId="0" fontId="0" fillId="3" borderId="47" xfId="0" applyFill="1" applyBorder="1" applyAlignment="1">
      <alignment horizontal="center" vertical="center"/>
    </xf>
    <xf numFmtId="0" fontId="0" fillId="3" borderId="2" xfId="0" applyFill="1" applyBorder="1" applyAlignment="1">
      <alignment horizontal="center" vertical="center"/>
    </xf>
    <xf numFmtId="0" fontId="0" fillId="5" borderId="0" xfId="0" applyFill="1">
      <alignment vertical="center"/>
    </xf>
    <xf numFmtId="178" fontId="7" fillId="5" borderId="0" xfId="0" applyNumberFormat="1" applyFont="1" applyFill="1">
      <alignment vertical="center"/>
    </xf>
    <xf numFmtId="0" fontId="12" fillId="5" borderId="0" xfId="0" applyFont="1" applyFill="1" applyAlignment="1">
      <alignment horizontal="center" vertical="center"/>
    </xf>
    <xf numFmtId="0" fontId="13" fillId="5" borderId="19" xfId="0" applyFont="1" applyFill="1" applyBorder="1" applyAlignment="1">
      <alignment horizontal="center" vertical="center"/>
    </xf>
    <xf numFmtId="0" fontId="13" fillId="5" borderId="3" xfId="0" applyFont="1" applyFill="1" applyBorder="1">
      <alignment vertical="center"/>
    </xf>
    <xf numFmtId="0" fontId="13" fillId="5" borderId="19" xfId="0" applyFont="1" applyFill="1" applyBorder="1">
      <alignment vertical="center"/>
    </xf>
    <xf numFmtId="0" fontId="0" fillId="5" borderId="19" xfId="0" applyFill="1" applyBorder="1" applyAlignment="1">
      <alignment horizontal="center" vertical="center"/>
    </xf>
    <xf numFmtId="0" fontId="0" fillId="5" borderId="19" xfId="0" applyFill="1" applyBorder="1">
      <alignment vertical="center"/>
    </xf>
    <xf numFmtId="0" fontId="0" fillId="5" borderId="0" xfId="0" applyFill="1" applyAlignment="1">
      <alignment horizontal="center" vertical="center"/>
    </xf>
    <xf numFmtId="0" fontId="6" fillId="5" borderId="0" xfId="0" applyFont="1" applyFill="1" applyBorder="1" applyAlignment="1">
      <alignment vertical="center"/>
    </xf>
    <xf numFmtId="14" fontId="0" fillId="0" borderId="0" xfId="0" applyNumberFormat="1" applyProtection="1">
      <alignment vertical="center"/>
      <protection hidden="1"/>
    </xf>
    <xf numFmtId="55" fontId="0" fillId="0" borderId="111" xfId="0" applyNumberFormat="1" applyBorder="1" applyAlignment="1" applyProtection="1">
      <alignment vertical="center"/>
      <protection locked="0"/>
    </xf>
    <xf numFmtId="0" fontId="0" fillId="2" borderId="34"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horizontal="left" vertical="center"/>
      <protection hidden="1"/>
    </xf>
    <xf numFmtId="0" fontId="0" fillId="3" borderId="5" xfId="0" applyFill="1" applyBorder="1" applyAlignment="1" applyProtection="1">
      <alignment horizontal="center" vertical="center"/>
      <protection hidden="1"/>
    </xf>
    <xf numFmtId="0" fontId="0" fillId="3" borderId="20" xfId="0" applyFill="1" applyBorder="1" applyAlignment="1" applyProtection="1">
      <alignment horizontal="center" vertical="center"/>
      <protection hidden="1"/>
    </xf>
    <xf numFmtId="0" fontId="0" fillId="2" borderId="30" xfId="0" applyFill="1" applyBorder="1" applyProtection="1">
      <alignment vertical="center"/>
      <protection hidden="1"/>
    </xf>
    <xf numFmtId="0" fontId="0" fillId="2" borderId="6" xfId="0" applyFill="1" applyBorder="1" applyProtection="1">
      <alignment vertical="center"/>
      <protection hidden="1"/>
    </xf>
    <xf numFmtId="38" fontId="3" fillId="2" borderId="20" xfId="2" applyFont="1" applyFill="1" applyBorder="1" applyProtection="1">
      <alignment vertical="center"/>
      <protection hidden="1"/>
    </xf>
    <xf numFmtId="0" fontId="0" fillId="3" borderId="32" xfId="0" applyFill="1" applyBorder="1" applyAlignment="1" applyProtection="1">
      <alignment horizontal="center" vertical="center"/>
      <protection hidden="1"/>
    </xf>
    <xf numFmtId="0" fontId="0" fillId="3" borderId="64" xfId="0" applyFill="1" applyBorder="1" applyAlignment="1" applyProtection="1">
      <alignment horizontal="center" vertical="center"/>
      <protection hidden="1"/>
    </xf>
    <xf numFmtId="0" fontId="0" fillId="3" borderId="34" xfId="0" applyFill="1" applyBorder="1" applyAlignment="1" applyProtection="1">
      <alignment horizontal="center" vertical="center"/>
      <protection hidden="1"/>
    </xf>
    <xf numFmtId="0" fontId="0" fillId="3" borderId="45" xfId="0" applyFill="1" applyBorder="1" applyAlignment="1" applyProtection="1">
      <alignment horizontal="center" vertical="center"/>
      <protection hidden="1"/>
    </xf>
    <xf numFmtId="55" fontId="0" fillId="3" borderId="5" xfId="0" applyNumberFormat="1" applyFill="1" applyBorder="1" applyAlignment="1" applyProtection="1">
      <alignment horizontal="center" vertical="center"/>
      <protection hidden="1"/>
    </xf>
    <xf numFmtId="55" fontId="0" fillId="3" borderId="20" xfId="0" applyNumberFormat="1" applyFill="1" applyBorder="1" applyAlignment="1" applyProtection="1">
      <alignment horizontal="center" vertical="center"/>
      <protection hidden="1"/>
    </xf>
    <xf numFmtId="0" fontId="0" fillId="2" borderId="32" xfId="0" applyFill="1" applyBorder="1" applyProtection="1">
      <alignment vertical="center"/>
      <protection hidden="1"/>
    </xf>
    <xf numFmtId="0" fontId="0" fillId="2" borderId="112" xfId="0" applyFill="1" applyBorder="1" applyProtection="1">
      <alignment vertical="center"/>
      <protection hidden="1"/>
    </xf>
    <xf numFmtId="0" fontId="0" fillId="2" borderId="39" xfId="0" applyFill="1" applyBorder="1" applyAlignment="1" applyProtection="1">
      <alignment horizontal="center" vertical="center"/>
      <protection hidden="1"/>
    </xf>
    <xf numFmtId="0" fontId="0" fillId="2" borderId="35" xfId="0" applyFill="1" applyBorder="1" applyAlignment="1" applyProtection="1">
      <alignment horizontal="center" vertical="center"/>
      <protection hidden="1"/>
    </xf>
    <xf numFmtId="38" fontId="0" fillId="2" borderId="35" xfId="0" applyNumberFormat="1" applyFill="1" applyBorder="1" applyProtection="1">
      <alignment vertical="center"/>
      <protection hidden="1"/>
    </xf>
    <xf numFmtId="38" fontId="0" fillId="2" borderId="36" xfId="0" applyNumberFormat="1" applyFill="1" applyBorder="1" applyProtection="1">
      <alignment vertical="center"/>
      <protection hidden="1"/>
    </xf>
    <xf numFmtId="38" fontId="3" fillId="0" borderId="6" xfId="2" applyFont="1" applyFill="1" applyBorder="1" applyProtection="1">
      <alignment vertical="center"/>
      <protection locked="0"/>
    </xf>
    <xf numFmtId="38" fontId="0" fillId="0" borderId="7" xfId="2" applyFont="1" applyFill="1" applyBorder="1" applyProtection="1">
      <alignment vertical="center"/>
      <protection locked="0"/>
    </xf>
    <xf numFmtId="38" fontId="3" fillId="0" borderId="3" xfId="2" applyFont="1" applyFill="1" applyBorder="1" applyProtection="1">
      <alignment vertical="center"/>
      <protection locked="0"/>
    </xf>
    <xf numFmtId="38" fontId="0" fillId="0" borderId="8" xfId="2" applyFont="1" applyFill="1" applyBorder="1" applyProtection="1">
      <alignment vertical="center"/>
      <protection locked="0"/>
    </xf>
    <xf numFmtId="38" fontId="3" fillId="0" borderId="38" xfId="2" applyFont="1" applyFill="1" applyBorder="1" applyAlignment="1" applyProtection="1">
      <alignment horizontal="right" vertical="center"/>
      <protection locked="0"/>
    </xf>
    <xf numFmtId="38" fontId="0" fillId="0" borderId="35" xfId="2" applyFont="1" applyFill="1" applyBorder="1" applyAlignment="1" applyProtection="1">
      <alignment horizontal="right" vertical="center"/>
      <protection locked="0"/>
    </xf>
    <xf numFmtId="38" fontId="0" fillId="0" borderId="36" xfId="2" applyFont="1" applyFill="1" applyBorder="1" applyAlignment="1" applyProtection="1">
      <alignment horizontal="right" vertical="center"/>
      <protection locked="0"/>
    </xf>
    <xf numFmtId="38" fontId="0" fillId="0" borderId="59" xfId="2" applyFont="1" applyBorder="1" applyProtection="1">
      <alignment vertical="center"/>
      <protection locked="0"/>
    </xf>
    <xf numFmtId="38" fontId="0" fillId="0" borderId="35" xfId="2" applyFont="1" applyBorder="1" applyProtection="1">
      <alignment vertical="center"/>
      <protection locked="0"/>
    </xf>
    <xf numFmtId="38" fontId="0" fillId="0" borderId="36" xfId="2" applyFont="1" applyBorder="1" applyProtection="1">
      <alignment vertical="center"/>
      <protection locked="0"/>
    </xf>
    <xf numFmtId="0" fontId="0" fillId="0" borderId="0" xfId="0" applyFill="1" applyBorder="1" applyAlignment="1" applyProtection="1">
      <alignment horizontal="center" vertical="center"/>
      <protection hidden="1"/>
    </xf>
    <xf numFmtId="0" fontId="0" fillId="0" borderId="0" xfId="0" applyFill="1" applyBorder="1" applyAlignment="1" applyProtection="1">
      <alignment horizontal="left" vertical="center"/>
      <protection hidden="1"/>
    </xf>
    <xf numFmtId="176" fontId="3" fillId="2" borderId="8" xfId="1" applyNumberFormat="1" applyFont="1" applyFill="1" applyBorder="1" applyProtection="1">
      <alignment vertical="center"/>
      <protection hidden="1"/>
    </xf>
    <xf numFmtId="38" fontId="6" fillId="0" borderId="0" xfId="2" applyFont="1" applyFill="1" applyBorder="1" applyProtection="1">
      <alignment vertical="center"/>
      <protection hidden="1"/>
    </xf>
    <xf numFmtId="176" fontId="3" fillId="0" borderId="0" xfId="1" applyNumberFormat="1" applyFont="1" applyFill="1" applyBorder="1" applyProtection="1">
      <alignment vertical="center"/>
      <protection hidden="1"/>
    </xf>
    <xf numFmtId="176" fontId="3" fillId="2" borderId="6" xfId="1" applyNumberFormat="1" applyFont="1" applyFill="1" applyBorder="1" applyProtection="1">
      <alignment vertical="center"/>
      <protection hidden="1"/>
    </xf>
    <xf numFmtId="176" fontId="3" fillId="2" borderId="3" xfId="1" applyNumberFormat="1" applyFont="1" applyFill="1" applyBorder="1" applyProtection="1">
      <alignment vertical="center"/>
      <protection hidden="1"/>
    </xf>
    <xf numFmtId="176" fontId="0" fillId="2" borderId="35" xfId="1" applyNumberFormat="1" applyFont="1" applyFill="1" applyBorder="1" applyAlignment="1" applyProtection="1">
      <alignment horizontal="center" vertical="center"/>
      <protection hidden="1"/>
    </xf>
    <xf numFmtId="38" fontId="3" fillId="2" borderId="35" xfId="2" applyFont="1" applyFill="1" applyBorder="1" applyAlignment="1" applyProtection="1">
      <alignment horizontal="right" vertical="center"/>
      <protection hidden="1"/>
    </xf>
    <xf numFmtId="0" fontId="0" fillId="0" borderId="33" xfId="0" applyBorder="1" applyAlignment="1" applyProtection="1">
      <alignment horizontal="left" vertical="center"/>
      <protection locked="0"/>
    </xf>
    <xf numFmtId="38" fontId="3" fillId="0" borderId="6" xfId="2" applyFont="1" applyBorder="1" applyProtection="1">
      <alignment vertical="center"/>
      <protection locked="0"/>
    </xf>
    <xf numFmtId="0" fontId="0" fillId="0" borderId="3" xfId="0" applyBorder="1" applyProtection="1">
      <alignment vertical="center"/>
      <protection locked="0"/>
    </xf>
    <xf numFmtId="0" fontId="0" fillId="0" borderId="39" xfId="0" applyFill="1" applyBorder="1" applyProtection="1">
      <alignment vertical="center"/>
      <protection locked="0"/>
    </xf>
    <xf numFmtId="38" fontId="3" fillId="0" borderId="35" xfId="2" applyFont="1" applyFill="1" applyBorder="1" applyAlignment="1" applyProtection="1">
      <alignment horizontal="right" vertical="center"/>
      <protection locked="0"/>
    </xf>
    <xf numFmtId="0" fontId="0" fillId="2" borderId="33" xfId="0" applyFill="1" applyBorder="1" applyProtection="1">
      <alignment vertical="center"/>
      <protection hidden="1"/>
    </xf>
    <xf numFmtId="55" fontId="0" fillId="0" borderId="0" xfId="0" applyNumberFormat="1" applyProtection="1">
      <alignment vertical="center"/>
      <protection locked="0"/>
    </xf>
    <xf numFmtId="38" fontId="3" fillId="0" borderId="8" xfId="2" applyFont="1" applyFill="1" applyBorder="1" applyProtection="1">
      <alignment vertical="center"/>
      <protection locked="0"/>
    </xf>
    <xf numFmtId="38" fontId="0" fillId="2" borderId="0" xfId="2" applyFont="1" applyFill="1" applyBorder="1" applyAlignment="1" applyProtection="1">
      <alignment horizontal="center" vertical="center"/>
      <protection hidden="1"/>
    </xf>
    <xf numFmtId="0" fontId="0" fillId="2" borderId="34"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6" borderId="3" xfId="0" applyFill="1" applyBorder="1" applyProtection="1">
      <alignment vertical="center"/>
      <protection hidden="1"/>
    </xf>
    <xf numFmtId="0" fontId="13" fillId="5" borderId="3" xfId="0" applyFont="1" applyFill="1" applyBorder="1" applyAlignment="1">
      <alignment horizontal="center" vertical="center"/>
    </xf>
    <xf numFmtId="0" fontId="10" fillId="0" borderId="0" xfId="0" applyFont="1" applyFill="1" applyBorder="1" applyAlignment="1">
      <alignment vertical="center"/>
    </xf>
    <xf numFmtId="38" fontId="3" fillId="2" borderId="36" xfId="2" applyFont="1" applyFill="1" applyBorder="1" applyAlignment="1" applyProtection="1">
      <alignment horizontal="right" vertical="center"/>
      <protection hidden="1"/>
    </xf>
    <xf numFmtId="38" fontId="0" fillId="0" borderId="29" xfId="2" applyFont="1" applyBorder="1" applyAlignment="1" applyProtection="1">
      <alignment horizontal="right" vertical="center"/>
      <protection locked="0"/>
    </xf>
    <xf numFmtId="0" fontId="0" fillId="2" borderId="17" xfId="0" applyFill="1" applyBorder="1" applyAlignment="1" applyProtection="1">
      <alignment horizontal="center" vertical="center"/>
      <protection hidden="1"/>
    </xf>
    <xf numFmtId="182" fontId="0" fillId="0" borderId="4" xfId="0" applyNumberFormat="1" applyBorder="1" applyAlignment="1" applyProtection="1">
      <alignment horizontal="right" vertical="center"/>
      <protection locked="0"/>
    </xf>
    <xf numFmtId="178" fontId="15" fillId="5" borderId="0" xfId="0" applyNumberFormat="1" applyFont="1" applyFill="1" applyProtection="1">
      <alignment vertical="center"/>
      <protection locked="0"/>
    </xf>
    <xf numFmtId="0" fontId="0" fillId="0" borderId="115" xfId="0" applyBorder="1">
      <alignment vertical="center"/>
    </xf>
    <xf numFmtId="0" fontId="0" fillId="0" borderId="116" xfId="0" applyBorder="1">
      <alignment vertical="center"/>
    </xf>
    <xf numFmtId="0" fontId="0" fillId="0" borderId="117" xfId="0" applyBorder="1">
      <alignment vertical="center"/>
    </xf>
    <xf numFmtId="0" fontId="0" fillId="0" borderId="118" xfId="0" applyBorder="1">
      <alignment vertical="center"/>
    </xf>
    <xf numFmtId="0" fontId="0" fillId="0" borderId="119" xfId="0" applyBorder="1">
      <alignment vertical="center"/>
    </xf>
    <xf numFmtId="0" fontId="0" fillId="0" borderId="120" xfId="0" applyBorder="1">
      <alignment vertical="center"/>
    </xf>
    <xf numFmtId="0" fontId="16" fillId="7" borderId="111" xfId="0" applyFont="1" applyFill="1" applyBorder="1" applyAlignment="1" applyProtection="1">
      <alignment horizontal="center" vertical="center"/>
      <protection hidden="1"/>
    </xf>
    <xf numFmtId="0" fontId="0" fillId="2" borderId="55" xfId="0" applyFill="1" applyBorder="1" applyProtection="1">
      <alignment vertical="center"/>
      <protection hidden="1"/>
    </xf>
    <xf numFmtId="0" fontId="16" fillId="2" borderId="55" xfId="0" applyFont="1" applyFill="1" applyBorder="1" applyAlignment="1" applyProtection="1">
      <alignment horizontal="center" vertical="center"/>
      <protection hidden="1"/>
    </xf>
    <xf numFmtId="38" fontId="3" fillId="2" borderId="8" xfId="2" applyFont="1" applyFill="1" applyBorder="1" applyAlignment="1" applyProtection="1">
      <alignment vertical="center" shrinkToFit="1"/>
      <protection hidden="1"/>
    </xf>
    <xf numFmtId="55" fontId="0" fillId="2" borderId="3" xfId="0" applyNumberFormat="1" applyFill="1" applyBorder="1" applyAlignment="1" applyProtection="1">
      <alignment horizontal="center" vertical="center"/>
      <protection hidden="1"/>
    </xf>
    <xf numFmtId="55" fontId="0" fillId="2" borderId="8" xfId="0" applyNumberFormat="1" applyFill="1" applyBorder="1" applyAlignment="1" applyProtection="1">
      <alignment horizontal="center" vertical="center"/>
      <protection hidden="1"/>
    </xf>
    <xf numFmtId="180" fontId="0" fillId="2" borderId="30" xfId="2" applyNumberFormat="1" applyFont="1" applyFill="1" applyBorder="1" applyAlignment="1" applyProtection="1">
      <alignment horizontal="center" vertical="center"/>
      <protection hidden="1"/>
    </xf>
    <xf numFmtId="181" fontId="0" fillId="2" borderId="6" xfId="2" applyNumberFormat="1" applyFont="1" applyFill="1" applyBorder="1" applyAlignment="1" applyProtection="1">
      <alignment horizontal="center" vertical="center"/>
      <protection hidden="1"/>
    </xf>
    <xf numFmtId="181" fontId="0" fillId="2" borderId="14" xfId="2" applyNumberFormat="1" applyFont="1" applyFill="1" applyBorder="1" applyAlignment="1" applyProtection="1">
      <alignment horizontal="center" vertical="center"/>
      <protection hidden="1"/>
    </xf>
    <xf numFmtId="181" fontId="3" fillId="2" borderId="3" xfId="2" applyNumberFormat="1" applyFont="1" applyFill="1" applyBorder="1" applyAlignment="1" applyProtection="1">
      <alignment horizontal="center" vertical="center"/>
      <protection hidden="1"/>
    </xf>
    <xf numFmtId="38" fontId="0" fillId="2" borderId="6" xfId="2" applyFont="1" applyFill="1" applyBorder="1" applyAlignment="1" applyProtection="1">
      <alignment horizontal="center" vertical="center"/>
      <protection hidden="1"/>
    </xf>
    <xf numFmtId="38" fontId="3" fillId="2" borderId="28" xfId="2" applyFont="1" applyFill="1" applyBorder="1" applyAlignment="1" applyProtection="1">
      <alignment horizontal="center"/>
      <protection hidden="1"/>
    </xf>
    <xf numFmtId="38" fontId="3" fillId="2" borderId="14" xfId="2" applyFont="1" applyFill="1" applyBorder="1" applyAlignment="1" applyProtection="1">
      <alignment horizontal="center" vertical="top"/>
      <protection hidden="1"/>
    </xf>
    <xf numFmtId="38" fontId="0" fillId="2" borderId="4" xfId="2" applyFont="1" applyFill="1" applyBorder="1" applyAlignment="1" applyProtection="1">
      <alignment horizontal="center" vertical="center"/>
      <protection hidden="1"/>
    </xf>
    <xf numFmtId="0" fontId="17" fillId="5" borderId="0" xfId="0" applyFont="1" applyFill="1" applyAlignment="1">
      <alignment horizontal="right"/>
    </xf>
    <xf numFmtId="0" fontId="6" fillId="0" borderId="0" xfId="0" applyFont="1" applyAlignment="1" applyProtection="1">
      <alignment horizontal="right"/>
      <protection hidden="1"/>
    </xf>
    <xf numFmtId="179" fontId="0" fillId="7" borderId="126" xfId="0" applyNumberFormat="1" applyFill="1" applyBorder="1" applyAlignment="1" applyProtection="1">
      <alignment horizontal="right" vertical="center"/>
      <protection hidden="1"/>
    </xf>
    <xf numFmtId="0" fontId="0" fillId="7" borderId="127" xfId="0" applyFill="1" applyBorder="1" applyProtection="1">
      <alignment vertical="center"/>
      <protection hidden="1"/>
    </xf>
    <xf numFmtId="0" fontId="0" fillId="7" borderId="124" xfId="0" applyFill="1" applyBorder="1" applyProtection="1">
      <alignment vertical="center"/>
      <protection hidden="1"/>
    </xf>
    <xf numFmtId="0" fontId="0" fillId="8" borderId="125" xfId="0" applyFill="1" applyBorder="1" applyAlignment="1" applyProtection="1">
      <alignment horizontal="center" vertical="center"/>
      <protection hidden="1"/>
    </xf>
    <xf numFmtId="0" fontId="0" fillId="7" borderId="128" xfId="0" applyFill="1" applyBorder="1" applyProtection="1">
      <alignment vertical="center"/>
      <protection hidden="1"/>
    </xf>
    <xf numFmtId="0" fontId="0" fillId="7" borderId="129" xfId="0" applyFill="1" applyBorder="1" applyProtection="1">
      <alignment vertical="center"/>
      <protection hidden="1"/>
    </xf>
    <xf numFmtId="0" fontId="18" fillId="0" borderId="0" xfId="0" applyFont="1">
      <alignment vertical="center"/>
    </xf>
    <xf numFmtId="0" fontId="19" fillId="0" borderId="0" xfId="0" applyFont="1">
      <alignment vertical="center"/>
    </xf>
    <xf numFmtId="55" fontId="19" fillId="0" borderId="0" xfId="0" applyNumberFormat="1" applyFont="1">
      <alignment vertical="center"/>
    </xf>
    <xf numFmtId="0" fontId="19" fillId="5" borderId="0" xfId="0" applyFont="1" applyFill="1" applyBorder="1" applyAlignment="1">
      <alignment horizontal="left" vertical="center"/>
    </xf>
    <xf numFmtId="0" fontId="19" fillId="8" borderId="55" xfId="0" applyFont="1" applyFill="1" applyBorder="1" applyAlignment="1">
      <alignment horizontal="center" vertical="center"/>
    </xf>
    <xf numFmtId="0" fontId="0" fillId="0" borderId="3" xfId="0" applyBorder="1" applyAlignment="1" applyProtection="1">
      <alignment horizontal="left" vertical="center" shrinkToFit="1"/>
      <protection locked="0"/>
    </xf>
    <xf numFmtId="0" fontId="0" fillId="0" borderId="29" xfId="0" applyBorder="1" applyAlignment="1" applyProtection="1">
      <alignment horizontal="left" vertical="center" shrinkToFit="1"/>
      <protection locked="0"/>
    </xf>
    <xf numFmtId="38" fontId="3" fillId="8" borderId="6" xfId="2" applyFont="1" applyFill="1" applyBorder="1" applyProtection="1">
      <alignment vertical="center"/>
      <protection locked="0" hidden="1"/>
    </xf>
    <xf numFmtId="38" fontId="3" fillId="8" borderId="7" xfId="2" applyFont="1" applyFill="1" applyBorder="1" applyProtection="1">
      <alignment vertical="center"/>
      <protection locked="0" hidden="1"/>
    </xf>
    <xf numFmtId="38" fontId="3" fillId="8" borderId="3" xfId="2" applyFont="1" applyFill="1" applyBorder="1" applyProtection="1">
      <alignment vertical="center"/>
      <protection locked="0" hidden="1"/>
    </xf>
    <xf numFmtId="38" fontId="3" fillId="8" borderId="8" xfId="2" applyFont="1" applyFill="1" applyBorder="1" applyProtection="1">
      <alignment vertical="center"/>
      <protection locked="0" hidden="1"/>
    </xf>
    <xf numFmtId="0" fontId="16" fillId="8" borderId="111" xfId="0" applyFont="1" applyFill="1" applyBorder="1" applyAlignment="1" applyProtection="1">
      <alignment horizontal="center" vertical="center"/>
      <protection hidden="1"/>
    </xf>
    <xf numFmtId="0" fontId="0" fillId="8" borderId="113" xfId="0" applyFill="1" applyBorder="1" applyProtection="1">
      <alignment vertical="center"/>
      <protection hidden="1"/>
    </xf>
    <xf numFmtId="0" fontId="0" fillId="8" borderId="121" xfId="0" applyFill="1" applyBorder="1" applyProtection="1">
      <alignment vertical="center"/>
      <protection hidden="1"/>
    </xf>
    <xf numFmtId="0" fontId="0" fillId="8" borderId="114" xfId="0" applyFill="1" applyBorder="1" applyProtection="1">
      <alignment vertical="center"/>
      <protection hidden="1"/>
    </xf>
    <xf numFmtId="38" fontId="3" fillId="0" borderId="3" xfId="2" applyFont="1" applyBorder="1" applyAlignment="1" applyProtection="1">
      <alignment vertical="center" shrinkToFit="1"/>
      <protection locked="0"/>
    </xf>
    <xf numFmtId="38" fontId="3" fillId="0" borderId="5" xfId="2" applyFont="1" applyBorder="1" applyAlignment="1" applyProtection="1">
      <alignment vertical="center" shrinkToFit="1"/>
      <protection locked="0"/>
    </xf>
    <xf numFmtId="38" fontId="0" fillId="0" borderId="3" xfId="2" applyFont="1" applyBorder="1" applyAlignment="1" applyProtection="1">
      <alignment horizontal="center" vertical="center" shrinkToFit="1"/>
      <protection locked="0"/>
    </xf>
    <xf numFmtId="0" fontId="0" fillId="2" borderId="24" xfId="0" applyFill="1" applyBorder="1" applyProtection="1">
      <alignment vertical="center"/>
      <protection hidden="1"/>
    </xf>
    <xf numFmtId="0" fontId="0" fillId="2" borderId="49" xfId="0" applyFill="1" applyBorder="1" applyProtection="1">
      <alignment vertical="center"/>
      <protection hidden="1"/>
    </xf>
    <xf numFmtId="0" fontId="0" fillId="2" borderId="58" xfId="0" applyFill="1" applyBorder="1" applyProtection="1">
      <alignment vertical="center"/>
      <protection hidden="1"/>
    </xf>
    <xf numFmtId="0" fontId="0" fillId="2" borderId="130" xfId="0" applyFill="1" applyBorder="1" applyProtection="1">
      <alignment vertical="center"/>
      <protection hidden="1"/>
    </xf>
    <xf numFmtId="0" fontId="0" fillId="2" borderId="131" xfId="0" applyFill="1" applyBorder="1" applyProtection="1">
      <alignment vertical="center"/>
      <protection hidden="1"/>
    </xf>
    <xf numFmtId="0" fontId="0" fillId="2" borderId="132" xfId="0" applyFill="1" applyBorder="1" applyProtection="1">
      <alignment vertical="center"/>
      <protection hidden="1"/>
    </xf>
    <xf numFmtId="38" fontId="0" fillId="0" borderId="50" xfId="2" applyFont="1" applyBorder="1" applyProtection="1">
      <alignment vertical="center"/>
      <protection locked="0"/>
    </xf>
    <xf numFmtId="38" fontId="0" fillId="0" borderId="18" xfId="2" applyFont="1" applyBorder="1" applyProtection="1">
      <alignment vertical="center"/>
      <protection locked="0"/>
    </xf>
    <xf numFmtId="38" fontId="0" fillId="0" borderId="40" xfId="2" applyFont="1" applyBorder="1" applyProtection="1">
      <alignment vertical="center"/>
      <protection locked="0"/>
    </xf>
    <xf numFmtId="38" fontId="0" fillId="0" borderId="41" xfId="2" applyFont="1" applyBorder="1" applyProtection="1">
      <alignment vertical="center"/>
      <protection locked="0"/>
    </xf>
    <xf numFmtId="38" fontId="0" fillId="0" borderId="19" xfId="2" applyFont="1" applyBorder="1" applyProtection="1">
      <alignment vertical="center"/>
      <protection locked="0"/>
    </xf>
    <xf numFmtId="38" fontId="0" fillId="0" borderId="42" xfId="2" applyFont="1" applyBorder="1" applyProtection="1">
      <alignment vertical="center"/>
      <protection locked="0"/>
    </xf>
    <xf numFmtId="38" fontId="0" fillId="0" borderId="43" xfId="2" applyFont="1" applyBorder="1" applyProtection="1">
      <alignment vertical="center"/>
      <protection locked="0"/>
    </xf>
    <xf numFmtId="38" fontId="0" fillId="0" borderId="21" xfId="2" applyFont="1" applyBorder="1" applyProtection="1">
      <alignment vertical="center"/>
      <protection locked="0"/>
    </xf>
    <xf numFmtId="38" fontId="0" fillId="0" borderId="44" xfId="2" applyFont="1" applyBorder="1" applyProtection="1">
      <alignment vertical="center"/>
      <protection locked="0"/>
    </xf>
    <xf numFmtId="38" fontId="0" fillId="0" borderId="18" xfId="2" applyFont="1" applyBorder="1" applyAlignment="1" applyProtection="1">
      <alignment horizontal="center" vertical="center"/>
      <protection locked="0"/>
    </xf>
    <xf numFmtId="38" fontId="0" fillId="0" borderId="19" xfId="2" applyFont="1" applyBorder="1" applyAlignment="1" applyProtection="1">
      <alignment horizontal="center" vertical="center"/>
      <protection locked="0"/>
    </xf>
    <xf numFmtId="38" fontId="0" fillId="0" borderId="21" xfId="2" applyFont="1" applyBorder="1" applyAlignment="1" applyProtection="1">
      <alignment horizontal="center" vertical="center"/>
      <protection locked="0"/>
    </xf>
    <xf numFmtId="0" fontId="0" fillId="5" borderId="30" xfId="0" applyFill="1" applyBorder="1" applyAlignment="1" applyProtection="1">
      <alignment horizontal="center" vertical="center"/>
    </xf>
    <xf numFmtId="0" fontId="0" fillId="9" borderId="3" xfId="0" applyFill="1" applyBorder="1" applyProtection="1">
      <alignment vertical="center"/>
      <protection hidden="1"/>
    </xf>
    <xf numFmtId="38" fontId="3" fillId="9" borderId="3" xfId="2" applyFont="1" applyFill="1" applyBorder="1" applyProtection="1">
      <alignment vertical="center"/>
      <protection hidden="1"/>
    </xf>
    <xf numFmtId="38" fontId="3" fillId="9" borderId="8" xfId="2" applyFont="1" applyFill="1" applyBorder="1" applyProtection="1">
      <alignment vertical="center"/>
      <protection hidden="1"/>
    </xf>
    <xf numFmtId="176" fontId="3" fillId="9" borderId="3" xfId="1" applyNumberFormat="1" applyFont="1" applyFill="1" applyBorder="1" applyProtection="1">
      <alignment vertical="center"/>
      <protection hidden="1"/>
    </xf>
    <xf numFmtId="176" fontId="3" fillId="9" borderId="8" xfId="1" applyNumberFormat="1" applyFont="1" applyFill="1" applyBorder="1" applyProtection="1">
      <alignment vertical="center"/>
      <protection hidden="1"/>
    </xf>
    <xf numFmtId="0" fontId="0" fillId="3" borderId="9" xfId="0" applyFill="1" applyBorder="1" applyProtection="1">
      <alignment vertical="center"/>
      <protection hidden="1"/>
    </xf>
    <xf numFmtId="0" fontId="0" fillId="3" borderId="25" xfId="0" applyFill="1" applyBorder="1" applyProtection="1">
      <alignment vertical="center"/>
      <protection hidden="1"/>
    </xf>
    <xf numFmtId="0" fontId="0" fillId="5" borderId="13" xfId="0"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11" fillId="5" borderId="107" xfId="0" applyFont="1" applyFill="1" applyBorder="1" applyAlignment="1">
      <alignment horizontal="center" vertical="center"/>
    </xf>
    <xf numFmtId="0" fontId="11" fillId="5" borderId="108" xfId="0" applyFont="1" applyFill="1" applyBorder="1" applyAlignment="1">
      <alignment horizontal="center" vertical="center"/>
    </xf>
    <xf numFmtId="0" fontId="11" fillId="5" borderId="109" xfId="0" applyFont="1" applyFill="1" applyBorder="1" applyAlignment="1">
      <alignment horizontal="center" vertical="center"/>
    </xf>
    <xf numFmtId="0" fontId="15" fillId="5" borderId="0" xfId="0" applyFont="1" applyFill="1" applyAlignment="1" applyProtection="1">
      <alignment horizontal="center" vertical="center" shrinkToFit="1"/>
      <protection locked="0"/>
    </xf>
    <xf numFmtId="0" fontId="15" fillId="5" borderId="59" xfId="0" applyFont="1" applyFill="1" applyBorder="1" applyAlignment="1" applyProtection="1">
      <alignment horizontal="center" vertical="center"/>
      <protection locked="0"/>
    </xf>
    <xf numFmtId="0" fontId="19" fillId="0" borderId="0" xfId="0" applyFont="1" applyAlignment="1">
      <alignment horizontal="center" vertical="center"/>
    </xf>
    <xf numFmtId="0" fontId="18" fillId="0" borderId="0" xfId="0" applyFont="1" applyAlignment="1">
      <alignment horizontal="center" vertical="center"/>
    </xf>
    <xf numFmtId="0" fontId="10" fillId="5" borderId="0" xfId="0" applyFont="1" applyFill="1" applyAlignment="1">
      <alignment horizontal="center" vertical="center"/>
    </xf>
    <xf numFmtId="38" fontId="3" fillId="2" borderId="16" xfId="2" applyFont="1" applyFill="1" applyBorder="1" applyAlignment="1" applyProtection="1">
      <alignment horizontal="right" vertical="center"/>
      <protection hidden="1"/>
    </xf>
    <xf numFmtId="0" fontId="0" fillId="0" borderId="43"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0" xfId="0" applyAlignment="1" applyProtection="1">
      <alignment horizontal="center" vertical="center"/>
      <protection hidden="1"/>
    </xf>
    <xf numFmtId="0" fontId="0" fillId="0" borderId="0" xfId="0" applyAlignment="1" applyProtection="1">
      <alignment horizontal="left" vertical="center"/>
      <protection hidden="1"/>
    </xf>
    <xf numFmtId="38" fontId="3" fillId="2" borderId="3" xfId="2" applyFont="1" applyFill="1" applyBorder="1" applyAlignment="1" applyProtection="1">
      <alignment horizontal="right" vertical="center"/>
      <protection hidden="1"/>
    </xf>
    <xf numFmtId="38" fontId="3" fillId="2" borderId="29" xfId="2" applyFont="1" applyFill="1" applyBorder="1" applyAlignment="1" applyProtection="1">
      <alignment horizontal="right" vertical="center"/>
      <protection hidden="1"/>
    </xf>
    <xf numFmtId="0" fontId="0" fillId="0" borderId="41"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2" xfId="0" applyBorder="1" applyAlignment="1" applyProtection="1">
      <alignment horizontal="left" vertical="center"/>
      <protection locked="0"/>
    </xf>
    <xf numFmtId="0" fontId="0" fillId="2" borderId="13" xfId="0" applyFill="1" applyBorder="1" applyAlignment="1" applyProtection="1">
      <alignment horizontal="left" vertical="center"/>
      <protection hidden="1"/>
    </xf>
    <xf numFmtId="0" fontId="0" fillId="2" borderId="5" xfId="0" applyFill="1" applyBorder="1" applyAlignment="1" applyProtection="1">
      <alignment horizontal="left" vertical="center"/>
      <protection hidden="1"/>
    </xf>
    <xf numFmtId="38" fontId="3" fillId="2" borderId="5" xfId="2" applyFont="1" applyFill="1" applyBorder="1" applyAlignment="1" applyProtection="1">
      <alignment horizontal="right" vertical="center"/>
      <protection hidden="1"/>
    </xf>
    <xf numFmtId="38" fontId="3" fillId="2" borderId="45" xfId="2" applyFont="1" applyFill="1" applyBorder="1" applyAlignment="1" applyProtection="1">
      <alignment horizontal="right" vertical="center"/>
      <protection hidden="1"/>
    </xf>
    <xf numFmtId="0" fontId="0" fillId="2" borderId="41" xfId="0" applyFill="1" applyBorder="1" applyAlignment="1" applyProtection="1">
      <alignment horizontal="left" vertical="center"/>
      <protection hidden="1"/>
    </xf>
    <xf numFmtId="0" fontId="0" fillId="2" borderId="19" xfId="0" applyFill="1" applyBorder="1" applyAlignment="1" applyProtection="1">
      <alignment horizontal="left" vertical="center"/>
      <protection hidden="1"/>
    </xf>
    <xf numFmtId="0" fontId="0" fillId="2" borderId="42" xfId="0" applyFill="1" applyBorder="1" applyAlignment="1" applyProtection="1">
      <alignment horizontal="left" vertical="center"/>
      <protection hidden="1"/>
    </xf>
    <xf numFmtId="38" fontId="3" fillId="0" borderId="3" xfId="2" applyFont="1" applyBorder="1" applyAlignment="1" applyProtection="1">
      <alignment horizontal="right" vertical="center"/>
      <protection locked="0"/>
    </xf>
    <xf numFmtId="38" fontId="3" fillId="2" borderId="3" xfId="2" applyFont="1" applyFill="1" applyBorder="1" applyAlignment="1" applyProtection="1">
      <alignment horizontal="right" vertical="center"/>
      <protection locked="0"/>
    </xf>
    <xf numFmtId="38" fontId="3" fillId="2" borderId="29" xfId="2" applyFont="1" applyFill="1" applyBorder="1" applyAlignment="1" applyProtection="1">
      <alignment horizontal="right" vertical="center"/>
      <protection locked="0"/>
    </xf>
    <xf numFmtId="0" fontId="0" fillId="2" borderId="9" xfId="0" applyFill="1" applyBorder="1" applyAlignment="1" applyProtection="1">
      <alignment horizontal="center" vertical="center"/>
      <protection hidden="1"/>
    </xf>
    <xf numFmtId="0" fontId="0" fillId="2" borderId="10"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31" xfId="0" applyFill="1" applyBorder="1" applyAlignment="1" applyProtection="1">
      <alignment horizontal="center" vertical="center"/>
      <protection hidden="1"/>
    </xf>
    <xf numFmtId="0" fontId="0" fillId="0" borderId="16" xfId="0" applyBorder="1" applyAlignment="1" applyProtection="1">
      <alignment horizontal="left" vertical="center"/>
      <protection locked="0"/>
    </xf>
    <xf numFmtId="0" fontId="0" fillId="2" borderId="45" xfId="0" applyFill="1" applyBorder="1" applyAlignment="1" applyProtection="1">
      <alignment horizontal="center" vertical="center"/>
      <protection hidden="1"/>
    </xf>
    <xf numFmtId="0" fontId="0" fillId="2" borderId="34"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0" borderId="5" xfId="0"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0" fillId="2" borderId="50" xfId="0" applyFill="1" applyBorder="1" applyAlignment="1" applyProtection="1">
      <alignment horizontal="center" vertical="center"/>
      <protection hidden="1"/>
    </xf>
    <xf numFmtId="0" fontId="0" fillId="2" borderId="32" xfId="0" applyFill="1" applyBorder="1" applyAlignment="1" applyProtection="1">
      <alignment horizontal="center" vertical="center"/>
      <protection hidden="1"/>
    </xf>
    <xf numFmtId="0" fontId="0" fillId="2" borderId="11" xfId="0" applyFill="1" applyBorder="1" applyAlignment="1" applyProtection="1">
      <alignment horizontal="left" vertical="center"/>
      <protection hidden="1"/>
    </xf>
    <xf numFmtId="0" fontId="0" fillId="2" borderId="3" xfId="0" applyFill="1" applyBorder="1" applyAlignment="1" applyProtection="1">
      <alignment horizontal="left" vertical="center"/>
      <protection hidden="1"/>
    </xf>
    <xf numFmtId="38" fontId="3" fillId="0" borderId="29" xfId="2" applyFont="1" applyBorder="1" applyAlignment="1" applyProtection="1">
      <alignment horizontal="right" vertical="center"/>
      <protection locked="0"/>
    </xf>
    <xf numFmtId="38" fontId="3" fillId="0" borderId="33" xfId="2" applyFont="1" applyBorder="1" applyAlignment="1" applyProtection="1">
      <alignment horizontal="right" vertical="center"/>
      <protection locked="0"/>
    </xf>
    <xf numFmtId="0" fontId="0" fillId="0" borderId="3" xfId="0" applyBorder="1" applyAlignment="1" applyProtection="1">
      <alignment horizontal="center" vertical="center"/>
      <protection locked="0"/>
    </xf>
    <xf numFmtId="0" fontId="0" fillId="0" borderId="3"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0" fillId="2" borderId="11" xfId="0" applyFill="1" applyBorder="1" applyAlignment="1" applyProtection="1">
      <alignment horizontal="center" vertical="center" textRotation="255"/>
      <protection hidden="1"/>
    </xf>
    <xf numFmtId="0" fontId="0" fillId="2" borderId="41" xfId="0" applyFill="1" applyBorder="1" applyAlignment="1" applyProtection="1">
      <alignment horizontal="center" vertical="center" textRotation="255"/>
      <protection hidden="1"/>
    </xf>
    <xf numFmtId="0" fontId="0" fillId="2" borderId="43" xfId="0" applyFill="1" applyBorder="1" applyAlignment="1" applyProtection="1">
      <alignment horizontal="center" vertical="center" textRotation="255"/>
      <protection hidden="1"/>
    </xf>
    <xf numFmtId="0" fontId="0" fillId="2" borderId="60" xfId="0" applyFill="1" applyBorder="1" applyAlignment="1" applyProtection="1">
      <alignment horizontal="right" vertical="center"/>
      <protection hidden="1"/>
    </xf>
    <xf numFmtId="0" fontId="0" fillId="2" borderId="27" xfId="0" applyFill="1" applyBorder="1" applyAlignment="1" applyProtection="1">
      <alignment horizontal="right" vertical="center"/>
      <protection hidden="1"/>
    </xf>
    <xf numFmtId="0" fontId="9" fillId="2" borderId="0" xfId="0" applyFont="1" applyFill="1" applyBorder="1" applyAlignment="1" applyProtection="1">
      <alignment horizontal="center" vertical="center"/>
      <protection hidden="1"/>
    </xf>
    <xf numFmtId="0" fontId="0" fillId="2" borderId="18" xfId="0" applyFill="1" applyBorder="1" applyAlignment="1" applyProtection="1">
      <alignment horizontal="center" vertical="center"/>
      <protection hidden="1"/>
    </xf>
    <xf numFmtId="0" fontId="0" fillId="2" borderId="40" xfId="0" applyFill="1" applyBorder="1" applyAlignment="1" applyProtection="1">
      <alignment horizontal="center" vertical="center"/>
      <protection hidden="1"/>
    </xf>
    <xf numFmtId="0" fontId="0" fillId="2" borderId="29" xfId="0" applyFill="1" applyBorder="1" applyAlignment="1" applyProtection="1">
      <alignment horizontal="center" vertical="center"/>
      <protection hidden="1"/>
    </xf>
    <xf numFmtId="0" fontId="0" fillId="2" borderId="42" xfId="0" applyFill="1" applyBorder="1" applyAlignment="1" applyProtection="1">
      <alignment horizontal="center" vertical="center"/>
      <protection hidden="1"/>
    </xf>
    <xf numFmtId="0" fontId="0" fillId="2" borderId="3" xfId="0" applyFill="1" applyBorder="1" applyAlignment="1" applyProtection="1">
      <alignment horizontal="center" vertical="center" textRotation="255"/>
      <protection hidden="1"/>
    </xf>
    <xf numFmtId="0" fontId="0" fillId="2" borderId="5" xfId="0" applyFill="1" applyBorder="1" applyAlignment="1" applyProtection="1">
      <alignment horizontal="center" vertical="center" textRotation="255"/>
      <protection hidden="1"/>
    </xf>
    <xf numFmtId="0" fontId="0" fillId="2" borderId="3" xfId="0" applyFill="1" applyBorder="1" applyAlignment="1" applyProtection="1">
      <alignment horizontal="center" vertical="center"/>
      <protection hidden="1"/>
    </xf>
    <xf numFmtId="0" fontId="5" fillId="0" borderId="27" xfId="0" applyFont="1" applyBorder="1" applyAlignment="1" applyProtection="1">
      <alignment horizontal="center" vertical="center"/>
      <protection hidden="1"/>
    </xf>
    <xf numFmtId="0" fontId="0" fillId="2" borderId="30" xfId="0" applyFill="1" applyBorder="1" applyAlignment="1" applyProtection="1">
      <alignment horizontal="center" vertical="center" textRotation="255"/>
      <protection hidden="1"/>
    </xf>
    <xf numFmtId="0" fontId="0" fillId="2" borderId="12" xfId="0" applyFill="1" applyBorder="1" applyAlignment="1" applyProtection="1">
      <alignment horizontal="center" vertical="center" textRotation="255"/>
      <protection hidden="1"/>
    </xf>
    <xf numFmtId="0" fontId="0" fillId="2" borderId="13" xfId="0" applyFill="1" applyBorder="1" applyAlignment="1" applyProtection="1">
      <alignment horizontal="center" vertical="center" textRotation="255"/>
      <protection hidden="1"/>
    </xf>
    <xf numFmtId="0" fontId="0" fillId="0" borderId="6"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2" borderId="19" xfId="0" applyFill="1" applyBorder="1" applyAlignment="1" applyProtection="1">
      <alignment horizontal="center" vertical="center"/>
      <protection hidden="1"/>
    </xf>
    <xf numFmtId="0" fontId="0" fillId="2" borderId="33" xfId="0" applyFill="1" applyBorder="1" applyAlignment="1" applyProtection="1">
      <alignment horizontal="center" vertical="center"/>
      <protection hidden="1"/>
    </xf>
    <xf numFmtId="58" fontId="0" fillId="0" borderId="3" xfId="0" applyNumberFormat="1" applyBorder="1" applyAlignment="1" applyProtection="1">
      <alignment horizontal="left" vertical="center"/>
      <protection locked="0"/>
    </xf>
    <xf numFmtId="0" fontId="0" fillId="2" borderId="33" xfId="0" applyFill="1" applyBorder="1" applyAlignment="1" applyProtection="1">
      <alignment horizontal="left" vertical="center"/>
      <protection hidden="1"/>
    </xf>
    <xf numFmtId="0" fontId="0" fillId="2" borderId="26" xfId="0" applyFill="1" applyBorder="1" applyAlignment="1" applyProtection="1">
      <alignment horizontal="left" vertical="center"/>
      <protection hidden="1"/>
    </xf>
    <xf numFmtId="0" fontId="0" fillId="2" borderId="61" xfId="0" applyFill="1" applyBorder="1" applyAlignment="1" applyProtection="1">
      <alignment horizontal="left" vertical="center"/>
      <protection hidden="1"/>
    </xf>
    <xf numFmtId="0" fontId="0" fillId="0" borderId="61" xfId="0" applyBorder="1" applyAlignment="1" applyProtection="1">
      <alignment horizontal="left" vertical="center"/>
      <protection locked="0"/>
    </xf>
    <xf numFmtId="0" fontId="0" fillId="0" borderId="37" xfId="0" applyBorder="1" applyAlignment="1" applyProtection="1">
      <alignment horizontal="left" vertical="center"/>
      <protection locked="0"/>
    </xf>
    <xf numFmtId="0" fontId="5" fillId="0" borderId="0" xfId="0" applyFont="1" applyBorder="1" applyAlignment="1" applyProtection="1">
      <alignment horizontal="center" vertical="center"/>
      <protection hidden="1"/>
    </xf>
    <xf numFmtId="0" fontId="0" fillId="2" borderId="62" xfId="0" applyFont="1" applyFill="1" applyBorder="1" applyAlignment="1" applyProtection="1">
      <alignment horizontal="center" vertical="center"/>
      <protection hidden="1"/>
    </xf>
    <xf numFmtId="0" fontId="0" fillId="2" borderId="59" xfId="0" applyFont="1" applyFill="1" applyBorder="1" applyAlignment="1" applyProtection="1">
      <alignment horizontal="center" vertical="center"/>
      <protection hidden="1"/>
    </xf>
    <xf numFmtId="0" fontId="0" fillId="2" borderId="63" xfId="0" applyFont="1" applyFill="1" applyBorder="1" applyAlignment="1" applyProtection="1">
      <alignment horizontal="center" vertical="center"/>
      <protection hidden="1"/>
    </xf>
    <xf numFmtId="0" fontId="0" fillId="2" borderId="46" xfId="0" applyFill="1" applyBorder="1" applyAlignment="1" applyProtection="1">
      <alignment horizontal="center" vertical="center" textRotation="255"/>
      <protection hidden="1"/>
    </xf>
    <xf numFmtId="0" fontId="0" fillId="2" borderId="10" xfId="0" applyFill="1" applyBorder="1" applyAlignment="1" applyProtection="1">
      <alignment horizontal="center" vertical="center" textRotation="255"/>
      <protection hidden="1"/>
    </xf>
    <xf numFmtId="0" fontId="0" fillId="2" borderId="51" xfId="0" applyFill="1" applyBorder="1" applyAlignment="1" applyProtection="1">
      <alignment horizontal="center" vertical="center" textRotation="255"/>
      <protection hidden="1"/>
    </xf>
    <xf numFmtId="0" fontId="0" fillId="2" borderId="57" xfId="0" applyFill="1" applyBorder="1" applyAlignment="1" applyProtection="1">
      <alignment horizontal="center" vertical="center" textRotation="255"/>
      <protection hidden="1"/>
    </xf>
    <xf numFmtId="0" fontId="0" fillId="2" borderId="64" xfId="0" applyFont="1" applyFill="1" applyBorder="1" applyAlignment="1" applyProtection="1">
      <alignment horizontal="center" vertical="center"/>
      <protection hidden="1"/>
    </xf>
    <xf numFmtId="0" fontId="0" fillId="2" borderId="65" xfId="0" applyFont="1" applyFill="1" applyBorder="1" applyAlignment="1" applyProtection="1">
      <alignment horizontal="center" vertical="center"/>
      <protection hidden="1"/>
    </xf>
    <xf numFmtId="0" fontId="0" fillId="2" borderId="22" xfId="0" applyFill="1" applyBorder="1" applyAlignment="1" applyProtection="1">
      <alignment horizontal="center" vertical="center"/>
      <protection hidden="1"/>
    </xf>
    <xf numFmtId="0" fontId="0" fillId="2" borderId="23" xfId="0" applyFill="1" applyBorder="1" applyAlignment="1" applyProtection="1">
      <alignment horizontal="center" vertical="center"/>
      <protection hidden="1"/>
    </xf>
    <xf numFmtId="0" fontId="0" fillId="0" borderId="23" xfId="0" applyFill="1" applyBorder="1" applyAlignment="1" applyProtection="1">
      <alignment horizontal="left" vertical="center"/>
      <protection locked="0"/>
    </xf>
    <xf numFmtId="0" fontId="0" fillId="0" borderId="24" xfId="0" applyFill="1" applyBorder="1" applyAlignment="1" applyProtection="1">
      <alignment horizontal="left" vertical="center"/>
      <protection locked="0"/>
    </xf>
    <xf numFmtId="0" fontId="6" fillId="2" borderId="66" xfId="0" applyFont="1" applyFill="1" applyBorder="1" applyAlignment="1" applyProtection="1">
      <alignment horizontal="center" vertical="center"/>
      <protection hidden="1"/>
    </xf>
    <xf numFmtId="0" fontId="6" fillId="2" borderId="67" xfId="0" applyFont="1" applyFill="1" applyBorder="1" applyAlignment="1" applyProtection="1">
      <alignment horizontal="center" vertical="center"/>
      <protection hidden="1"/>
    </xf>
    <xf numFmtId="0" fontId="0" fillId="0" borderId="51"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49" xfId="0" applyBorder="1" applyAlignment="1" applyProtection="1">
      <alignment horizontal="left" vertical="center"/>
      <protection locked="0"/>
    </xf>
    <xf numFmtId="0" fontId="0" fillId="0" borderId="57"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58" xfId="0" applyBorder="1" applyAlignment="1" applyProtection="1">
      <alignment horizontal="left" vertical="center"/>
      <protection locked="0"/>
    </xf>
    <xf numFmtId="0" fontId="9" fillId="2" borderId="25" xfId="0" applyFont="1" applyFill="1" applyBorder="1" applyAlignment="1" applyProtection="1">
      <alignment horizontal="center" vertical="center"/>
      <protection hidden="1"/>
    </xf>
    <xf numFmtId="0" fontId="0" fillId="2" borderId="25" xfId="0" applyFill="1" applyBorder="1" applyAlignment="1" applyProtection="1">
      <alignment horizontal="center" vertical="center"/>
      <protection hidden="1"/>
    </xf>
    <xf numFmtId="0" fontId="0" fillId="2" borderId="65" xfId="0" applyFill="1" applyBorder="1" applyAlignment="1" applyProtection="1">
      <alignment horizontal="center" vertical="center"/>
      <protection hidden="1"/>
    </xf>
    <xf numFmtId="0" fontId="0" fillId="2" borderId="51" xfId="0" applyFill="1" applyBorder="1" applyAlignment="1" applyProtection="1">
      <alignment horizontal="center" vertical="center"/>
      <protection hidden="1"/>
    </xf>
    <xf numFmtId="0" fontId="0" fillId="2" borderId="0" xfId="0" applyFill="1" applyBorder="1" applyAlignment="1" applyProtection="1">
      <alignment horizontal="center" vertical="center"/>
      <protection hidden="1"/>
    </xf>
    <xf numFmtId="0" fontId="0" fillId="2" borderId="48" xfId="0" applyFill="1" applyBorder="1" applyAlignment="1" applyProtection="1">
      <alignment horizontal="center" vertical="center"/>
      <protection hidden="1"/>
    </xf>
    <xf numFmtId="0" fontId="0" fillId="2" borderId="57" xfId="0" applyFill="1" applyBorder="1" applyAlignment="1" applyProtection="1">
      <alignment horizontal="center" vertical="center"/>
      <protection hidden="1"/>
    </xf>
    <xf numFmtId="0" fontId="0" fillId="2" borderId="27" xfId="0" applyFill="1" applyBorder="1" applyAlignment="1" applyProtection="1">
      <alignment horizontal="center" vertical="center"/>
      <protection hidden="1"/>
    </xf>
    <xf numFmtId="0" fontId="0" fillId="2" borderId="68" xfId="0" applyFill="1" applyBorder="1" applyAlignment="1" applyProtection="1">
      <alignment horizontal="center" vertical="center"/>
      <protection hidden="1"/>
    </xf>
    <xf numFmtId="0" fontId="0" fillId="2" borderId="18" xfId="0" applyFill="1" applyBorder="1" applyAlignment="1" applyProtection="1">
      <alignment horizontal="left" vertical="center"/>
      <protection hidden="1"/>
    </xf>
    <xf numFmtId="0" fontId="0" fillId="2" borderId="40" xfId="0" applyFill="1" applyBorder="1" applyAlignment="1" applyProtection="1">
      <alignment horizontal="left" vertical="center"/>
      <protection hidden="1"/>
    </xf>
    <xf numFmtId="0" fontId="0" fillId="2" borderId="30" xfId="0" applyFill="1" applyBorder="1" applyAlignment="1" applyProtection="1">
      <alignment horizontal="center" vertical="center"/>
      <protection hidden="1"/>
    </xf>
    <xf numFmtId="0" fontId="9" fillId="2" borderId="29" xfId="0" applyFont="1" applyFill="1" applyBorder="1" applyAlignment="1" applyProtection="1">
      <alignment horizontal="center" vertical="center"/>
      <protection hidden="1"/>
    </xf>
    <xf numFmtId="0" fontId="9" fillId="2" borderId="19" xfId="0" applyFont="1" applyFill="1" applyBorder="1" applyAlignment="1" applyProtection="1">
      <alignment horizontal="center" vertical="center"/>
      <protection hidden="1"/>
    </xf>
    <xf numFmtId="0" fontId="9" fillId="2" borderId="33" xfId="0" applyFont="1" applyFill="1" applyBorder="1" applyAlignment="1" applyProtection="1">
      <alignment horizontal="center" vertical="center"/>
      <protection hidden="1"/>
    </xf>
    <xf numFmtId="0" fontId="0" fillId="2" borderId="13"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0" fontId="0" fillId="2" borderId="21" xfId="0" applyFill="1" applyBorder="1" applyAlignment="1" applyProtection="1">
      <alignment horizontal="left" vertical="center"/>
      <protection hidden="1"/>
    </xf>
    <xf numFmtId="0" fontId="0" fillId="2" borderId="44" xfId="0" applyFill="1" applyBorder="1" applyAlignment="1" applyProtection="1">
      <alignment horizontal="left" vertical="center"/>
      <protection hidden="1"/>
    </xf>
    <xf numFmtId="176" fontId="3" fillId="2" borderId="29" xfId="1" applyNumberFormat="1" applyFont="1" applyFill="1" applyBorder="1" applyAlignment="1" applyProtection="1">
      <alignment horizontal="center" vertical="center"/>
      <protection hidden="1"/>
    </xf>
    <xf numFmtId="176" fontId="3" fillId="2" borderId="42" xfId="1" applyNumberFormat="1" applyFont="1" applyFill="1" applyBorder="1" applyAlignment="1" applyProtection="1">
      <alignment horizontal="center" vertical="center"/>
      <protection hidden="1"/>
    </xf>
    <xf numFmtId="0" fontId="0" fillId="2" borderId="22" xfId="0" applyFill="1" applyBorder="1" applyAlignment="1" applyProtection="1">
      <alignment horizontal="center" vertical="center" textRotation="255"/>
      <protection hidden="1"/>
    </xf>
    <xf numFmtId="38" fontId="3" fillId="2" borderId="0" xfId="2" applyFont="1" applyFill="1" applyBorder="1" applyAlignment="1">
      <alignment horizontal="right" vertical="center"/>
    </xf>
    <xf numFmtId="0" fontId="5" fillId="0" borderId="56" xfId="0" applyFont="1" applyBorder="1" applyAlignment="1">
      <alignment horizontal="center" vertical="center"/>
    </xf>
    <xf numFmtId="0" fontId="8" fillId="3" borderId="62" xfId="0" applyFont="1" applyFill="1" applyBorder="1" applyAlignment="1">
      <alignment horizontal="center" vertical="center"/>
    </xf>
    <xf numFmtId="0" fontId="8" fillId="3" borderId="59" xfId="0" applyFont="1" applyFill="1" applyBorder="1" applyAlignment="1">
      <alignment horizontal="center" vertical="center"/>
    </xf>
    <xf numFmtId="0" fontId="8" fillId="3" borderId="63" xfId="0" applyFont="1" applyFill="1" applyBorder="1" applyAlignment="1">
      <alignment horizontal="center" vertical="center"/>
    </xf>
    <xf numFmtId="0" fontId="0" fillId="3" borderId="50" xfId="0" applyFill="1" applyBorder="1" applyAlignment="1">
      <alignment horizontal="center" vertical="center"/>
    </xf>
    <xf numFmtId="0" fontId="0" fillId="3" borderId="18" xfId="0" applyFill="1" applyBorder="1" applyAlignment="1">
      <alignment horizontal="center" vertical="center"/>
    </xf>
    <xf numFmtId="0" fontId="0" fillId="3" borderId="40" xfId="0" applyFill="1" applyBorder="1" applyAlignment="1">
      <alignment horizontal="center" vertical="center"/>
    </xf>
    <xf numFmtId="38" fontId="3" fillId="0" borderId="27" xfId="2" applyFont="1" applyBorder="1" applyAlignment="1">
      <alignment horizontal="right" vertical="center"/>
    </xf>
    <xf numFmtId="38" fontId="3" fillId="2" borderId="43" xfId="2" applyFont="1" applyFill="1" applyBorder="1" applyAlignment="1">
      <alignment horizontal="right" vertical="center"/>
    </xf>
    <xf numFmtId="38" fontId="3" fillId="2" borderId="21" xfId="2" applyFont="1" applyFill="1" applyBorder="1" applyAlignment="1">
      <alignment horizontal="right" vertical="center"/>
    </xf>
    <xf numFmtId="38" fontId="3" fillId="2" borderId="43" xfId="2" applyFont="1" applyFill="1" applyBorder="1" applyAlignment="1">
      <alignment horizontal="center" vertical="center"/>
    </xf>
    <xf numFmtId="38" fontId="3" fillId="2" borderId="21" xfId="2" applyFont="1" applyFill="1" applyBorder="1" applyAlignment="1">
      <alignment horizontal="center" vertical="center"/>
    </xf>
    <xf numFmtId="9" fontId="0" fillId="2" borderId="43" xfId="0" applyNumberFormat="1" applyFill="1" applyBorder="1" applyAlignment="1">
      <alignment horizontal="center" vertical="center"/>
    </xf>
    <xf numFmtId="9" fontId="0" fillId="2" borderId="21" xfId="0" applyNumberFormat="1" applyFill="1" applyBorder="1" applyAlignment="1">
      <alignment horizontal="center" vertical="center"/>
    </xf>
    <xf numFmtId="9" fontId="0" fillId="2" borderId="44" xfId="0" applyNumberFormat="1" applyFill="1" applyBorder="1" applyAlignment="1">
      <alignment horizontal="center" vertical="center"/>
    </xf>
    <xf numFmtId="0" fontId="0" fillId="2" borderId="27" xfId="0" applyFill="1" applyBorder="1" applyAlignment="1">
      <alignment horizontal="right" vertical="center"/>
    </xf>
    <xf numFmtId="38" fontId="3" fillId="0" borderId="0" xfId="2" applyFont="1" applyBorder="1" applyAlignment="1">
      <alignment horizontal="right" vertical="center"/>
    </xf>
    <xf numFmtId="38" fontId="3" fillId="2" borderId="23" xfId="2" applyFont="1" applyFill="1" applyBorder="1" applyAlignment="1">
      <alignment horizontal="right" vertical="center"/>
    </xf>
    <xf numFmtId="38" fontId="0" fillId="0" borderId="19" xfId="2" applyFont="1" applyBorder="1" applyAlignment="1" applyProtection="1">
      <alignment horizontal="left" vertical="center" shrinkToFit="1"/>
      <protection locked="0"/>
    </xf>
    <xf numFmtId="38" fontId="3" fillId="0" borderId="19" xfId="2" applyFont="1" applyBorder="1" applyAlignment="1" applyProtection="1">
      <alignment horizontal="left" vertical="center" shrinkToFit="1"/>
      <protection locked="0"/>
    </xf>
    <xf numFmtId="180" fontId="3" fillId="2" borderId="50" xfId="2" applyNumberFormat="1" applyFont="1" applyFill="1" applyBorder="1" applyAlignment="1" applyProtection="1">
      <alignment horizontal="center" vertical="center"/>
      <protection hidden="1"/>
    </xf>
    <xf numFmtId="180" fontId="3" fillId="2" borderId="40" xfId="2" applyNumberFormat="1" applyFont="1" applyFill="1" applyBorder="1" applyAlignment="1" applyProtection="1">
      <alignment horizontal="center" vertical="center"/>
      <protection hidden="1"/>
    </xf>
    <xf numFmtId="38" fontId="3" fillId="3" borderId="41" xfId="2" applyFont="1" applyFill="1" applyBorder="1" applyAlignment="1" applyProtection="1">
      <alignment horizontal="center" vertical="center"/>
      <protection hidden="1"/>
    </xf>
    <xf numFmtId="38" fontId="3" fillId="3" borderId="19" xfId="2" applyFont="1" applyFill="1" applyBorder="1" applyAlignment="1" applyProtection="1">
      <alignment horizontal="center" vertical="center"/>
      <protection hidden="1"/>
    </xf>
    <xf numFmtId="38" fontId="3" fillId="3" borderId="42" xfId="2" applyFont="1" applyFill="1" applyBorder="1" applyAlignment="1" applyProtection="1">
      <alignment horizontal="center" vertical="center"/>
      <protection hidden="1"/>
    </xf>
    <xf numFmtId="38" fontId="0" fillId="2" borderId="2" xfId="2" applyFont="1" applyFill="1" applyBorder="1" applyAlignment="1" applyProtection="1">
      <alignment horizontal="center" vertical="center"/>
      <protection hidden="1"/>
    </xf>
    <xf numFmtId="38" fontId="0" fillId="2" borderId="4" xfId="2" applyFont="1" applyFill="1" applyBorder="1" applyAlignment="1" applyProtection="1">
      <alignment horizontal="center" vertical="center"/>
      <protection hidden="1"/>
    </xf>
    <xf numFmtId="38" fontId="0" fillId="0" borderId="110" xfId="2" applyFont="1" applyBorder="1" applyAlignment="1" applyProtection="1">
      <alignment horizontal="left" vertical="center" shrinkToFit="1"/>
      <protection locked="0"/>
    </xf>
    <xf numFmtId="38" fontId="3" fillId="0" borderId="110" xfId="2" applyFont="1" applyBorder="1" applyAlignment="1" applyProtection="1">
      <alignment horizontal="left" vertical="center" shrinkToFit="1"/>
      <protection locked="0"/>
    </xf>
    <xf numFmtId="180" fontId="3" fillId="2" borderId="30" xfId="2" applyNumberFormat="1" applyFont="1" applyFill="1" applyBorder="1" applyAlignment="1" applyProtection="1">
      <alignment horizontal="center" vertical="center"/>
      <protection hidden="1"/>
    </xf>
    <xf numFmtId="180" fontId="3" fillId="2" borderId="12" xfId="2" applyNumberFormat="1" applyFont="1" applyFill="1" applyBorder="1" applyAlignment="1" applyProtection="1">
      <alignment horizontal="center" vertical="center"/>
      <protection hidden="1"/>
    </xf>
    <xf numFmtId="38" fontId="0" fillId="3" borderId="41" xfId="2" applyFont="1" applyFill="1" applyBorder="1" applyAlignment="1" applyProtection="1">
      <alignment horizontal="center" vertical="center"/>
      <protection hidden="1"/>
    </xf>
    <xf numFmtId="38" fontId="0" fillId="3" borderId="19" xfId="2" applyFont="1" applyFill="1" applyBorder="1" applyAlignment="1" applyProtection="1">
      <alignment horizontal="center" vertical="center"/>
      <protection hidden="1"/>
    </xf>
    <xf numFmtId="38" fontId="0" fillId="3" borderId="42" xfId="2" applyFont="1" applyFill="1" applyBorder="1" applyAlignment="1" applyProtection="1">
      <alignment horizontal="center" vertical="center"/>
      <protection hidden="1"/>
    </xf>
    <xf numFmtId="0" fontId="0" fillId="3" borderId="31" xfId="0" applyFill="1" applyBorder="1" applyAlignment="1">
      <alignment horizontal="center" vertical="center"/>
    </xf>
    <xf numFmtId="0" fontId="0" fillId="3" borderId="10" xfId="0" applyFill="1" applyBorder="1" applyAlignment="1">
      <alignment horizontal="center" vertical="center"/>
    </xf>
    <xf numFmtId="0" fontId="0" fillId="3" borderId="46" xfId="0" applyFill="1" applyBorder="1" applyAlignment="1">
      <alignment horizontal="center" vertical="center"/>
    </xf>
    <xf numFmtId="0" fontId="0" fillId="3" borderId="15" xfId="0" applyFill="1" applyBorder="1" applyAlignment="1">
      <alignment horizontal="center" vertical="center"/>
    </xf>
    <xf numFmtId="0" fontId="0" fillId="0" borderId="3" xfId="0" applyBorder="1" applyAlignment="1">
      <alignment horizontal="left" vertical="center" shrinkToFit="1"/>
    </xf>
    <xf numFmtId="0" fontId="0" fillId="0" borderId="8" xfId="0" applyBorder="1" applyAlignment="1">
      <alignment horizontal="left" vertical="center" shrinkToFit="1"/>
    </xf>
    <xf numFmtId="0" fontId="0" fillId="0" borderId="5" xfId="0" applyBorder="1" applyAlignment="1">
      <alignment horizontal="left" vertical="center" shrinkToFit="1"/>
    </xf>
    <xf numFmtId="0" fontId="0" fillId="0" borderId="20" xfId="0" applyBorder="1" applyAlignment="1">
      <alignment horizontal="left" vertical="center" shrinkToFit="1"/>
    </xf>
    <xf numFmtId="0" fontId="0" fillId="3" borderId="30"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6" fillId="3" borderId="50"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40" xfId="0" applyFont="1" applyFill="1" applyBorder="1" applyAlignment="1">
      <alignment horizontal="center" vertical="center"/>
    </xf>
    <xf numFmtId="0" fontId="10"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0" fillId="3" borderId="46" xfId="0" applyFill="1" applyBorder="1" applyAlignment="1" applyProtection="1">
      <alignment horizontal="center" vertical="center"/>
      <protection hidden="1"/>
    </xf>
    <xf numFmtId="0" fontId="0" fillId="3" borderId="11" xfId="0" applyFill="1" applyBorder="1" applyAlignment="1" applyProtection="1">
      <alignment horizontal="center" vertical="center"/>
      <protection hidden="1"/>
    </xf>
    <xf numFmtId="0" fontId="0" fillId="3" borderId="28" xfId="0" applyFill="1" applyBorder="1" applyAlignment="1" applyProtection="1">
      <alignment horizontal="left" vertical="center" wrapText="1"/>
      <protection hidden="1"/>
    </xf>
    <xf numFmtId="0" fontId="0" fillId="3" borderId="14" xfId="0" applyFill="1" applyBorder="1" applyAlignment="1" applyProtection="1">
      <alignment horizontal="left" vertical="center"/>
      <protection hidden="1"/>
    </xf>
    <xf numFmtId="0" fontId="14" fillId="0" borderId="113" xfId="0" applyFont="1" applyBorder="1" applyAlignment="1" applyProtection="1">
      <alignment horizontal="center" vertical="center"/>
      <protection hidden="1"/>
    </xf>
    <xf numFmtId="0" fontId="14" fillId="0" borderId="114" xfId="0" applyFont="1" applyBorder="1" applyAlignment="1" applyProtection="1">
      <alignment horizontal="center" vertical="center"/>
      <protection hidden="1"/>
    </xf>
    <xf numFmtId="0" fontId="0" fillId="7" borderId="122" xfId="0" applyFill="1" applyBorder="1" applyAlignment="1" applyProtection="1">
      <alignment horizontal="center" vertical="center"/>
      <protection hidden="1"/>
    </xf>
    <xf numFmtId="0" fontId="0" fillId="7" borderId="123" xfId="0" applyFill="1" applyBorder="1" applyAlignment="1" applyProtection="1">
      <alignment horizontal="center" vertical="center"/>
      <protection hidden="1"/>
    </xf>
    <xf numFmtId="0" fontId="0" fillId="7" borderId="124" xfId="0" applyFill="1" applyBorder="1" applyAlignment="1" applyProtection="1">
      <alignment horizontal="center" vertical="center"/>
      <protection hidden="1"/>
    </xf>
    <xf numFmtId="0" fontId="0" fillId="7" borderId="125" xfId="0" applyFill="1" applyBorder="1" applyAlignment="1" applyProtection="1">
      <alignment horizontal="center" vertical="center"/>
      <protection hidden="1"/>
    </xf>
    <xf numFmtId="0" fontId="0" fillId="7" borderId="128" xfId="0" applyFill="1" applyBorder="1" applyAlignment="1" applyProtection="1">
      <alignment horizontal="center" vertical="center"/>
      <protection hidden="1"/>
    </xf>
    <xf numFmtId="0" fontId="0" fillId="7" borderId="129" xfId="0" applyFill="1" applyBorder="1" applyAlignment="1" applyProtection="1">
      <alignment horizontal="center" vertical="center"/>
      <protection hidden="1"/>
    </xf>
    <xf numFmtId="0" fontId="14" fillId="0" borderId="113" xfId="0" applyFont="1" applyBorder="1" applyAlignment="1" applyProtection="1">
      <alignment horizontal="center" vertical="center" wrapText="1"/>
      <protection hidden="1"/>
    </xf>
    <xf numFmtId="0" fontId="14" fillId="0" borderId="114" xfId="0" applyFont="1" applyBorder="1" applyAlignment="1" applyProtection="1">
      <alignment horizontal="center" vertical="center" wrapText="1"/>
      <protection hidden="1"/>
    </xf>
    <xf numFmtId="0" fontId="0" fillId="7" borderId="113" xfId="0" applyFill="1" applyBorder="1" applyAlignment="1" applyProtection="1">
      <alignment horizontal="left" vertical="center" wrapText="1"/>
      <protection hidden="1"/>
    </xf>
    <xf numFmtId="0" fontId="0" fillId="7" borderId="114" xfId="0" applyFill="1" applyBorder="1" applyAlignment="1" applyProtection="1">
      <alignment horizontal="left" vertical="center" wrapText="1"/>
      <protection hidden="1"/>
    </xf>
    <xf numFmtId="0" fontId="0" fillId="4" borderId="7" xfId="0" applyFill="1" applyBorder="1" applyAlignment="1">
      <alignment horizontal="center" vertical="center" textRotation="255"/>
    </xf>
    <xf numFmtId="0" fontId="0" fillId="4" borderId="8" xfId="0" applyFill="1" applyBorder="1" applyAlignment="1">
      <alignment horizontal="center" vertical="center" textRotation="255"/>
    </xf>
    <xf numFmtId="0" fontId="0" fillId="4" borderId="20" xfId="0" applyFill="1" applyBorder="1" applyAlignment="1">
      <alignment horizontal="center" vertical="center" textRotation="255"/>
    </xf>
    <xf numFmtId="0" fontId="5" fillId="0" borderId="0" xfId="0" applyFont="1" applyAlignment="1">
      <alignment horizontal="center" vertical="center"/>
    </xf>
    <xf numFmtId="0" fontId="8" fillId="4" borderId="30" xfId="0" applyFont="1" applyFill="1" applyBorder="1" applyAlignment="1">
      <alignment horizontal="center" vertical="center" textRotation="255"/>
    </xf>
    <xf numFmtId="0" fontId="8" fillId="4" borderId="12" xfId="0" applyFont="1" applyFill="1" applyBorder="1" applyAlignment="1">
      <alignment horizontal="center" vertical="center" textRotation="255"/>
    </xf>
    <xf numFmtId="0" fontId="8" fillId="4" borderId="13" xfId="0" applyFont="1" applyFill="1" applyBorder="1" applyAlignment="1">
      <alignment horizontal="center" vertical="center" textRotation="255"/>
    </xf>
  </cellXfs>
  <cellStyles count="4">
    <cellStyle name="パーセント" xfId="1" builtinId="5"/>
    <cellStyle name="桁区切り" xfId="2" builtinId="6"/>
    <cellStyle name="標準" xfId="0" builtinId="0"/>
    <cellStyle name="標準 4" xfId="3"/>
  </cellStyles>
  <dxfs count="0"/>
  <tableStyles count="0" defaultTableStyle="TableStyleMedium9" defaultPivotStyle="PivotStyleLight16"/>
  <colors>
    <mruColors>
      <color rgb="FFFFFF66"/>
      <color rgb="FFFFFFCC"/>
      <color rgb="FF99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15</xdr:col>
      <xdr:colOff>95249</xdr:colOff>
      <xdr:row>13</xdr:row>
      <xdr:rowOff>171449</xdr:rowOff>
    </xdr:from>
    <xdr:to>
      <xdr:col>16</xdr:col>
      <xdr:colOff>76199</xdr:colOff>
      <xdr:row>16</xdr:row>
      <xdr:rowOff>171450</xdr:rowOff>
    </xdr:to>
    <xdr:sp macro="" textlink="">
      <xdr:nvSpPr>
        <xdr:cNvPr id="7" name="上矢印 6"/>
        <xdr:cNvSpPr/>
      </xdr:nvSpPr>
      <xdr:spPr>
        <a:xfrm rot="10800000">
          <a:off x="2952749" y="2686049"/>
          <a:ext cx="171450" cy="571501"/>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82922</xdr:colOff>
      <xdr:row>22</xdr:row>
      <xdr:rowOff>54907</xdr:rowOff>
    </xdr:from>
    <xdr:to>
      <xdr:col>9</xdr:col>
      <xdr:colOff>161363</xdr:colOff>
      <xdr:row>23</xdr:row>
      <xdr:rowOff>38100</xdr:rowOff>
    </xdr:to>
    <xdr:sp macro="" textlink="">
      <xdr:nvSpPr>
        <xdr:cNvPr id="8" name="左矢印 7"/>
        <xdr:cNvSpPr/>
      </xdr:nvSpPr>
      <xdr:spPr>
        <a:xfrm>
          <a:off x="1416422" y="4322107"/>
          <a:ext cx="459441" cy="173693"/>
        </a:xfrm>
        <a:prstGeom prst="leftArrow">
          <a:avLst>
            <a:gd name="adj1" fmla="val 50000"/>
            <a:gd name="adj2" fmla="val 64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25</xdr:col>
      <xdr:colOff>28575</xdr:colOff>
      <xdr:row>20</xdr:row>
      <xdr:rowOff>57150</xdr:rowOff>
    </xdr:from>
    <xdr:to>
      <xdr:col>28</xdr:col>
      <xdr:colOff>180975</xdr:colOff>
      <xdr:row>21</xdr:row>
      <xdr:rowOff>85725</xdr:rowOff>
    </xdr:to>
    <xdr:pic>
      <xdr:nvPicPr>
        <xdr:cNvPr id="14418" name="図 2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3943350"/>
          <a:ext cx="7239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19050</xdr:colOff>
      <xdr:row>7</xdr:row>
      <xdr:rowOff>152400</xdr:rowOff>
    </xdr:from>
    <xdr:to>
      <xdr:col>8</xdr:col>
      <xdr:colOff>171449</xdr:colOff>
      <xdr:row>23</xdr:row>
      <xdr:rowOff>9525</xdr:rowOff>
    </xdr:to>
    <xdr:sp macro="" textlink="">
      <xdr:nvSpPr>
        <xdr:cNvPr id="12" name="曲折矢印 11"/>
        <xdr:cNvSpPr/>
      </xdr:nvSpPr>
      <xdr:spPr>
        <a:xfrm>
          <a:off x="781050" y="952500"/>
          <a:ext cx="342899" cy="2905125"/>
        </a:xfrm>
        <a:prstGeom prst="bentArrow">
          <a:avLst>
            <a:gd name="adj1" fmla="val 25000"/>
            <a:gd name="adj2" fmla="val 43632"/>
            <a:gd name="adj3" fmla="val 11207"/>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190498</xdr:colOff>
      <xdr:row>9</xdr:row>
      <xdr:rowOff>22412</xdr:rowOff>
    </xdr:from>
    <xdr:to>
      <xdr:col>6</xdr:col>
      <xdr:colOff>123825</xdr:colOff>
      <xdr:row>11</xdr:row>
      <xdr:rowOff>57150</xdr:rowOff>
    </xdr:to>
    <xdr:sp macro="" textlink="">
      <xdr:nvSpPr>
        <xdr:cNvPr id="2" name="上矢印 1"/>
        <xdr:cNvSpPr/>
      </xdr:nvSpPr>
      <xdr:spPr>
        <a:xfrm>
          <a:off x="1142998" y="1517837"/>
          <a:ext cx="123827" cy="339538"/>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47626</xdr:colOff>
      <xdr:row>9</xdr:row>
      <xdr:rowOff>0</xdr:rowOff>
    </xdr:from>
    <xdr:to>
      <xdr:col>19</xdr:col>
      <xdr:colOff>142876</xdr:colOff>
      <xdr:row>11</xdr:row>
      <xdr:rowOff>47625</xdr:rowOff>
    </xdr:to>
    <xdr:sp macro="" textlink="">
      <xdr:nvSpPr>
        <xdr:cNvPr id="12" name="上矢印 11"/>
        <xdr:cNvSpPr/>
      </xdr:nvSpPr>
      <xdr:spPr>
        <a:xfrm>
          <a:off x="3667126" y="1495425"/>
          <a:ext cx="95250" cy="3524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1</xdr:colOff>
      <xdr:row>9</xdr:row>
      <xdr:rowOff>0</xdr:rowOff>
    </xdr:from>
    <xdr:to>
      <xdr:col>32</xdr:col>
      <xdr:colOff>95251</xdr:colOff>
      <xdr:row>11</xdr:row>
      <xdr:rowOff>57150</xdr:rowOff>
    </xdr:to>
    <xdr:sp macro="" textlink="">
      <xdr:nvSpPr>
        <xdr:cNvPr id="13" name="上矢印 12"/>
        <xdr:cNvSpPr/>
      </xdr:nvSpPr>
      <xdr:spPr>
        <a:xfrm>
          <a:off x="6096001" y="1495425"/>
          <a:ext cx="95250" cy="3619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0</xdr:colOff>
      <xdr:row>36</xdr:row>
      <xdr:rowOff>0</xdr:rowOff>
    </xdr:from>
    <xdr:to>
      <xdr:col>6</xdr:col>
      <xdr:colOff>123267</xdr:colOff>
      <xdr:row>38</xdr:row>
      <xdr:rowOff>1</xdr:rowOff>
    </xdr:to>
    <xdr:sp macro="" textlink="">
      <xdr:nvSpPr>
        <xdr:cNvPr id="14" name="上矢印 13"/>
        <xdr:cNvSpPr/>
      </xdr:nvSpPr>
      <xdr:spPr>
        <a:xfrm>
          <a:off x="1143000" y="5715000"/>
          <a:ext cx="123267" cy="470648"/>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0</xdr:colOff>
      <xdr:row>36</xdr:row>
      <xdr:rowOff>0</xdr:rowOff>
    </xdr:from>
    <xdr:to>
      <xdr:col>19</xdr:col>
      <xdr:colOff>123267</xdr:colOff>
      <xdr:row>38</xdr:row>
      <xdr:rowOff>1</xdr:rowOff>
    </xdr:to>
    <xdr:sp macro="" textlink="">
      <xdr:nvSpPr>
        <xdr:cNvPr id="15" name="上矢印 14"/>
        <xdr:cNvSpPr/>
      </xdr:nvSpPr>
      <xdr:spPr>
        <a:xfrm>
          <a:off x="3619500" y="5715000"/>
          <a:ext cx="123267" cy="470648"/>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0</xdr:colOff>
      <xdr:row>36</xdr:row>
      <xdr:rowOff>0</xdr:rowOff>
    </xdr:from>
    <xdr:to>
      <xdr:col>32</xdr:col>
      <xdr:colOff>123267</xdr:colOff>
      <xdr:row>38</xdr:row>
      <xdr:rowOff>1</xdr:rowOff>
    </xdr:to>
    <xdr:sp macro="" textlink="">
      <xdr:nvSpPr>
        <xdr:cNvPr id="16" name="上矢印 15"/>
        <xdr:cNvSpPr/>
      </xdr:nvSpPr>
      <xdr:spPr>
        <a:xfrm>
          <a:off x="6096000" y="5715000"/>
          <a:ext cx="123267" cy="470648"/>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44822</xdr:colOff>
      <xdr:row>25</xdr:row>
      <xdr:rowOff>112058</xdr:rowOff>
    </xdr:from>
    <xdr:to>
      <xdr:col>39</xdr:col>
      <xdr:colOff>123263</xdr:colOff>
      <xdr:row>26</xdr:row>
      <xdr:rowOff>67234</xdr:rowOff>
    </xdr:to>
    <xdr:sp macro="" textlink="">
      <xdr:nvSpPr>
        <xdr:cNvPr id="17" name="左矢印 16"/>
        <xdr:cNvSpPr/>
      </xdr:nvSpPr>
      <xdr:spPr>
        <a:xfrm>
          <a:off x="7093322" y="4101352"/>
          <a:ext cx="459441" cy="11205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44823</xdr:colOff>
      <xdr:row>22</xdr:row>
      <xdr:rowOff>22412</xdr:rowOff>
    </xdr:from>
    <xdr:to>
      <xdr:col>39</xdr:col>
      <xdr:colOff>112058</xdr:colOff>
      <xdr:row>22</xdr:row>
      <xdr:rowOff>145676</xdr:rowOff>
    </xdr:to>
    <xdr:sp macro="" textlink="">
      <xdr:nvSpPr>
        <xdr:cNvPr id="18" name="右矢印 17"/>
        <xdr:cNvSpPr/>
      </xdr:nvSpPr>
      <xdr:spPr>
        <a:xfrm>
          <a:off x="7093323" y="3384177"/>
          <a:ext cx="448235" cy="12326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37</xdr:col>
      <xdr:colOff>38100</xdr:colOff>
      <xdr:row>29</xdr:row>
      <xdr:rowOff>66675</xdr:rowOff>
    </xdr:from>
    <xdr:to>
      <xdr:col>39</xdr:col>
      <xdr:colOff>133350</xdr:colOff>
      <xdr:row>30</xdr:row>
      <xdr:rowOff>95250</xdr:rowOff>
    </xdr:to>
    <xdr:pic>
      <xdr:nvPicPr>
        <xdr:cNvPr id="1653" name="図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6600" y="4705350"/>
          <a:ext cx="4762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180975</xdr:colOff>
      <xdr:row>18</xdr:row>
      <xdr:rowOff>38100</xdr:rowOff>
    </xdr:from>
    <xdr:to>
      <xdr:col>39</xdr:col>
      <xdr:colOff>85725</xdr:colOff>
      <xdr:row>19</xdr:row>
      <xdr:rowOff>9525</xdr:rowOff>
    </xdr:to>
    <xdr:pic>
      <xdr:nvPicPr>
        <xdr:cNvPr id="1654" name="図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38975" y="2809875"/>
          <a:ext cx="4762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7</xdr:row>
      <xdr:rowOff>0</xdr:rowOff>
    </xdr:from>
    <xdr:to>
      <xdr:col>4</xdr:col>
      <xdr:colOff>9525</xdr:colOff>
      <xdr:row>8</xdr:row>
      <xdr:rowOff>0</xdr:rowOff>
    </xdr:to>
    <xdr:cxnSp macro="">
      <xdr:nvCxnSpPr>
        <xdr:cNvPr id="3" name="直線コネクタ 2"/>
        <xdr:cNvCxnSpPr/>
      </xdr:nvCxnSpPr>
      <xdr:spPr>
        <a:xfrm flipV="1">
          <a:off x="1857375" y="1333500"/>
          <a:ext cx="619125" cy="190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9</xdr:row>
      <xdr:rowOff>0</xdr:rowOff>
    </xdr:from>
    <xdr:to>
      <xdr:col>4</xdr:col>
      <xdr:colOff>9525</xdr:colOff>
      <xdr:row>10</xdr:row>
      <xdr:rowOff>0</xdr:rowOff>
    </xdr:to>
    <xdr:cxnSp macro="">
      <xdr:nvCxnSpPr>
        <xdr:cNvPr id="4" name="直線コネクタ 3"/>
        <xdr:cNvCxnSpPr/>
      </xdr:nvCxnSpPr>
      <xdr:spPr>
        <a:xfrm flipV="1">
          <a:off x="1857375" y="1714500"/>
          <a:ext cx="619125" cy="190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0</xdr:rowOff>
    </xdr:from>
    <xdr:to>
      <xdr:col>4</xdr:col>
      <xdr:colOff>9525</xdr:colOff>
      <xdr:row>11</xdr:row>
      <xdr:rowOff>0</xdr:rowOff>
    </xdr:to>
    <xdr:cxnSp macro="">
      <xdr:nvCxnSpPr>
        <xdr:cNvPr id="5" name="直線コネクタ 4"/>
        <xdr:cNvCxnSpPr/>
      </xdr:nvCxnSpPr>
      <xdr:spPr>
        <a:xfrm flipV="1">
          <a:off x="1857375" y="1905000"/>
          <a:ext cx="619125" cy="190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17</xdr:row>
      <xdr:rowOff>0</xdr:rowOff>
    </xdr:from>
    <xdr:to>
      <xdr:col>4</xdr:col>
      <xdr:colOff>9525</xdr:colOff>
      <xdr:row>18</xdr:row>
      <xdr:rowOff>0</xdr:rowOff>
    </xdr:to>
    <xdr:cxnSp macro="">
      <xdr:nvCxnSpPr>
        <xdr:cNvPr id="6" name="直線コネクタ 5"/>
        <xdr:cNvCxnSpPr/>
      </xdr:nvCxnSpPr>
      <xdr:spPr>
        <a:xfrm flipV="1">
          <a:off x="1857375" y="1333500"/>
          <a:ext cx="619125" cy="190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19</xdr:row>
      <xdr:rowOff>0</xdr:rowOff>
    </xdr:from>
    <xdr:to>
      <xdr:col>4</xdr:col>
      <xdr:colOff>9525</xdr:colOff>
      <xdr:row>20</xdr:row>
      <xdr:rowOff>0</xdr:rowOff>
    </xdr:to>
    <xdr:cxnSp macro="">
      <xdr:nvCxnSpPr>
        <xdr:cNvPr id="7" name="直線コネクタ 6"/>
        <xdr:cNvCxnSpPr/>
      </xdr:nvCxnSpPr>
      <xdr:spPr>
        <a:xfrm flipV="1">
          <a:off x="1857375" y="1714500"/>
          <a:ext cx="619125" cy="190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20</xdr:row>
      <xdr:rowOff>0</xdr:rowOff>
    </xdr:from>
    <xdr:to>
      <xdr:col>4</xdr:col>
      <xdr:colOff>9525</xdr:colOff>
      <xdr:row>21</xdr:row>
      <xdr:rowOff>0</xdr:rowOff>
    </xdr:to>
    <xdr:cxnSp macro="">
      <xdr:nvCxnSpPr>
        <xdr:cNvPr id="8" name="直線コネクタ 7"/>
        <xdr:cNvCxnSpPr/>
      </xdr:nvCxnSpPr>
      <xdr:spPr>
        <a:xfrm flipV="1">
          <a:off x="1857375" y="1905000"/>
          <a:ext cx="619125" cy="190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xdr:colOff>
      <xdr:row>11</xdr:row>
      <xdr:rowOff>9525</xdr:rowOff>
    </xdr:from>
    <xdr:to>
      <xdr:col>17</xdr:col>
      <xdr:colOff>9525</xdr:colOff>
      <xdr:row>12</xdr:row>
      <xdr:rowOff>9525</xdr:rowOff>
    </xdr:to>
    <xdr:cxnSp macro="">
      <xdr:nvCxnSpPr>
        <xdr:cNvPr id="9" name="直線コネクタ 8"/>
        <xdr:cNvCxnSpPr/>
      </xdr:nvCxnSpPr>
      <xdr:spPr>
        <a:xfrm flipH="1">
          <a:off x="8982075" y="2266950"/>
          <a:ext cx="590550" cy="247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12</xdr:row>
      <xdr:rowOff>0</xdr:rowOff>
    </xdr:from>
    <xdr:to>
      <xdr:col>17</xdr:col>
      <xdr:colOff>0</xdr:colOff>
      <xdr:row>13</xdr:row>
      <xdr:rowOff>0</xdr:rowOff>
    </xdr:to>
    <xdr:cxnSp macro="">
      <xdr:nvCxnSpPr>
        <xdr:cNvPr id="11" name="直線コネクタ 10"/>
        <xdr:cNvCxnSpPr/>
      </xdr:nvCxnSpPr>
      <xdr:spPr>
        <a:xfrm flipH="1">
          <a:off x="8972550" y="2505075"/>
          <a:ext cx="590550" cy="247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xdr:colOff>
      <xdr:row>21</xdr:row>
      <xdr:rowOff>9525</xdr:rowOff>
    </xdr:from>
    <xdr:to>
      <xdr:col>17</xdr:col>
      <xdr:colOff>9525</xdr:colOff>
      <xdr:row>22</xdr:row>
      <xdr:rowOff>9525</xdr:rowOff>
    </xdr:to>
    <xdr:cxnSp macro="">
      <xdr:nvCxnSpPr>
        <xdr:cNvPr id="13" name="直線コネクタ 12"/>
        <xdr:cNvCxnSpPr/>
      </xdr:nvCxnSpPr>
      <xdr:spPr>
        <a:xfrm flipH="1">
          <a:off x="8982075" y="4676775"/>
          <a:ext cx="590550" cy="247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22</xdr:row>
      <xdr:rowOff>0</xdr:rowOff>
    </xdr:from>
    <xdr:to>
      <xdr:col>16</xdr:col>
      <xdr:colOff>590550</xdr:colOff>
      <xdr:row>23</xdr:row>
      <xdr:rowOff>0</xdr:rowOff>
    </xdr:to>
    <xdr:cxnSp macro="">
      <xdr:nvCxnSpPr>
        <xdr:cNvPr id="15" name="直線コネクタ 14"/>
        <xdr:cNvCxnSpPr/>
      </xdr:nvCxnSpPr>
      <xdr:spPr>
        <a:xfrm flipH="1">
          <a:off x="8972550" y="4914900"/>
          <a:ext cx="581025" cy="247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2</xdr:row>
      <xdr:rowOff>9525</xdr:rowOff>
    </xdr:from>
    <xdr:to>
      <xdr:col>3</xdr:col>
      <xdr:colOff>9525</xdr:colOff>
      <xdr:row>4</xdr:row>
      <xdr:rowOff>0</xdr:rowOff>
    </xdr:to>
    <xdr:cxnSp macro="">
      <xdr:nvCxnSpPr>
        <xdr:cNvPr id="3" name="直線コネクタ 2"/>
        <xdr:cNvCxnSpPr/>
      </xdr:nvCxnSpPr>
      <xdr:spPr>
        <a:xfrm>
          <a:off x="295275" y="247650"/>
          <a:ext cx="1590675" cy="342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257175</xdr:colOff>
      <xdr:row>14</xdr:row>
      <xdr:rowOff>152400</xdr:rowOff>
    </xdr:from>
    <xdr:to>
      <xdr:col>3</xdr:col>
      <xdr:colOff>428625</xdr:colOff>
      <xdr:row>16</xdr:row>
      <xdr:rowOff>9525</xdr:rowOff>
    </xdr:to>
    <xdr:sp macro="" textlink="">
      <xdr:nvSpPr>
        <xdr:cNvPr id="2" name="下矢印 1"/>
        <xdr:cNvSpPr/>
      </xdr:nvSpPr>
      <xdr:spPr>
        <a:xfrm>
          <a:off x="2152650" y="2847975"/>
          <a:ext cx="1714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466725</xdr:colOff>
      <xdr:row>14</xdr:row>
      <xdr:rowOff>180975</xdr:rowOff>
    </xdr:from>
    <xdr:to>
      <xdr:col>3</xdr:col>
      <xdr:colOff>600075</xdr:colOff>
      <xdr:row>16</xdr:row>
      <xdr:rowOff>9525</xdr:rowOff>
    </xdr:to>
    <xdr:sp macro="" textlink="">
      <xdr:nvSpPr>
        <xdr:cNvPr id="2" name="下矢印 1"/>
        <xdr:cNvSpPr/>
      </xdr:nvSpPr>
      <xdr:spPr>
        <a:xfrm>
          <a:off x="2400300" y="3228975"/>
          <a:ext cx="133350" cy="2095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33"/>
  <sheetViews>
    <sheetView tabSelected="1" zoomScaleNormal="100" workbookViewId="0">
      <selection activeCell="D9" sqref="D9:H9"/>
    </sheetView>
  </sheetViews>
  <sheetFormatPr defaultRowHeight="12" x14ac:dyDescent="0.15"/>
  <cols>
    <col min="2" max="2" width="19.85546875" customWidth="1"/>
    <col min="6" max="6" width="33.7109375" customWidth="1"/>
    <col min="11" max="11" width="10" customWidth="1"/>
  </cols>
  <sheetData>
    <row r="1" spans="1:12" x14ac:dyDescent="0.15">
      <c r="A1" s="190"/>
      <c r="B1" s="190"/>
      <c r="C1" s="190"/>
      <c r="D1" s="190"/>
      <c r="E1" s="190"/>
      <c r="F1" s="190"/>
      <c r="G1" s="190"/>
      <c r="H1" s="190"/>
      <c r="I1" s="190"/>
      <c r="J1" s="190"/>
      <c r="K1" s="190"/>
      <c r="L1" s="190"/>
    </row>
    <row r="2" spans="1:12" x14ac:dyDescent="0.15">
      <c r="A2" s="190"/>
      <c r="B2" s="190"/>
      <c r="C2" s="190"/>
      <c r="D2" s="190"/>
      <c r="E2" s="190"/>
      <c r="F2" s="190"/>
      <c r="G2" s="190"/>
      <c r="H2" s="190"/>
      <c r="I2" s="190"/>
      <c r="J2" s="190"/>
      <c r="K2" s="190"/>
      <c r="L2" s="190"/>
    </row>
    <row r="3" spans="1:12" x14ac:dyDescent="0.15">
      <c r="A3" s="190"/>
      <c r="B3" s="190"/>
      <c r="C3" s="190"/>
      <c r="D3" s="190"/>
      <c r="E3" s="190"/>
      <c r="F3" s="190"/>
      <c r="G3" s="190"/>
      <c r="H3" s="190"/>
      <c r="I3" s="190"/>
      <c r="J3" s="190"/>
      <c r="K3" s="190"/>
      <c r="L3" s="190"/>
    </row>
    <row r="4" spans="1:12" x14ac:dyDescent="0.15">
      <c r="A4" s="190"/>
      <c r="B4" s="190"/>
      <c r="C4" s="190"/>
      <c r="D4" s="190"/>
      <c r="E4" s="190"/>
      <c r="F4" s="190"/>
      <c r="G4" s="190"/>
      <c r="H4" s="190"/>
      <c r="I4" s="190"/>
      <c r="J4" s="190"/>
      <c r="K4" s="190"/>
      <c r="L4" s="190"/>
    </row>
    <row r="5" spans="1:12" x14ac:dyDescent="0.15">
      <c r="A5" s="190"/>
      <c r="B5" s="190"/>
      <c r="C5" s="190"/>
      <c r="D5" s="190"/>
      <c r="E5" s="190"/>
      <c r="F5" s="190"/>
      <c r="G5" s="190"/>
      <c r="H5" s="190"/>
      <c r="I5" s="190"/>
      <c r="J5" s="190"/>
      <c r="K5" s="190"/>
      <c r="L5" s="190"/>
    </row>
    <row r="6" spans="1:12" x14ac:dyDescent="0.15">
      <c r="A6" s="190"/>
      <c r="B6" s="190"/>
      <c r="C6" s="190"/>
      <c r="D6" s="190"/>
      <c r="E6" s="190"/>
      <c r="F6" s="190"/>
      <c r="G6" s="190"/>
      <c r="H6" s="190"/>
      <c r="I6" s="190"/>
      <c r="J6" s="190"/>
      <c r="K6" s="190"/>
      <c r="L6" s="190"/>
    </row>
    <row r="7" spans="1:12" x14ac:dyDescent="0.15">
      <c r="A7" s="190"/>
      <c r="B7" s="190"/>
      <c r="C7" s="190"/>
      <c r="D7" s="190"/>
      <c r="E7" s="190"/>
      <c r="F7" s="190"/>
      <c r="G7" s="190"/>
      <c r="H7" s="190"/>
      <c r="I7" s="190"/>
      <c r="J7" s="190"/>
      <c r="K7" s="190"/>
      <c r="L7" s="190"/>
    </row>
    <row r="8" spans="1:12" ht="12.75" thickBot="1" x14ac:dyDescent="0.2">
      <c r="A8" s="190"/>
      <c r="B8" s="190"/>
      <c r="C8" s="190"/>
      <c r="D8" s="190"/>
      <c r="E8" s="190"/>
      <c r="F8" s="190"/>
      <c r="G8" s="190"/>
      <c r="H8" s="190"/>
      <c r="I8" s="190"/>
      <c r="J8" s="190"/>
      <c r="K8" s="190"/>
      <c r="L8" s="190"/>
    </row>
    <row r="9" spans="1:12" ht="48.75" customHeight="1" thickTop="1" thickBot="1" x14ac:dyDescent="0.2">
      <c r="A9" s="190"/>
      <c r="B9" s="190"/>
      <c r="C9" s="190"/>
      <c r="D9" s="339" t="s">
        <v>1</v>
      </c>
      <c r="E9" s="340"/>
      <c r="F9" s="340"/>
      <c r="G9" s="340"/>
      <c r="H9" s="341"/>
      <c r="I9" s="190"/>
      <c r="J9" s="190"/>
      <c r="K9" s="190"/>
      <c r="L9" s="190"/>
    </row>
    <row r="10" spans="1:12" ht="12.75" thickTop="1" x14ac:dyDescent="0.15">
      <c r="A10" s="190"/>
      <c r="B10" s="190"/>
      <c r="C10" s="190"/>
      <c r="D10" s="190"/>
      <c r="E10" s="190"/>
      <c r="F10" s="190"/>
      <c r="G10" s="190"/>
      <c r="H10" s="190"/>
      <c r="I10" s="190"/>
      <c r="J10" s="190"/>
      <c r="K10" s="190"/>
      <c r="L10" s="190"/>
    </row>
    <row r="11" spans="1:12" x14ac:dyDescent="0.15">
      <c r="A11" s="190"/>
      <c r="B11" s="190"/>
      <c r="C11" s="190"/>
      <c r="D11" s="190"/>
      <c r="E11" s="190"/>
      <c r="F11" s="190"/>
      <c r="G11" s="190"/>
      <c r="H11" s="190"/>
      <c r="I11" s="190"/>
      <c r="J11" s="190"/>
      <c r="K11" s="190"/>
      <c r="L11" s="190"/>
    </row>
    <row r="12" spans="1:12" x14ac:dyDescent="0.15">
      <c r="A12" s="190"/>
      <c r="B12" s="190"/>
      <c r="C12" s="190"/>
      <c r="D12" s="190"/>
      <c r="E12" s="190"/>
      <c r="F12" s="190"/>
      <c r="G12" s="190"/>
      <c r="H12" s="190"/>
      <c r="I12" s="190"/>
      <c r="J12" s="190"/>
      <c r="K12" s="190"/>
      <c r="L12" s="190"/>
    </row>
    <row r="13" spans="1:12" x14ac:dyDescent="0.15">
      <c r="A13" s="190"/>
      <c r="B13" s="190"/>
      <c r="C13" s="190"/>
      <c r="D13" s="190"/>
      <c r="E13" s="190"/>
      <c r="F13" s="190"/>
      <c r="G13" s="190"/>
      <c r="H13" s="190"/>
      <c r="I13" s="190"/>
      <c r="J13" s="190"/>
      <c r="K13" s="190"/>
      <c r="L13" s="190"/>
    </row>
    <row r="14" spans="1:12" x14ac:dyDescent="0.15">
      <c r="A14" s="190"/>
      <c r="B14" s="190"/>
      <c r="C14" s="190"/>
      <c r="D14" s="190"/>
      <c r="E14" s="190"/>
      <c r="F14" s="190"/>
      <c r="G14" s="190"/>
      <c r="H14" s="190"/>
      <c r="I14" s="190"/>
      <c r="J14" s="190"/>
      <c r="K14" s="190"/>
      <c r="L14" s="190"/>
    </row>
    <row r="15" spans="1:12" x14ac:dyDescent="0.15">
      <c r="A15" s="190"/>
      <c r="B15" s="190"/>
      <c r="C15" s="190"/>
      <c r="D15" s="190"/>
      <c r="E15" s="190"/>
      <c r="F15" s="190"/>
      <c r="G15" s="190"/>
      <c r="H15" s="190"/>
      <c r="I15" s="190"/>
      <c r="J15" s="190"/>
      <c r="K15" s="190"/>
      <c r="L15" s="190"/>
    </row>
    <row r="16" spans="1:12" x14ac:dyDescent="0.15">
      <c r="A16" s="190"/>
      <c r="B16" s="190"/>
      <c r="C16" s="190"/>
      <c r="D16" s="190"/>
      <c r="E16" s="190"/>
      <c r="F16" s="190"/>
      <c r="G16" s="190"/>
      <c r="H16" s="190"/>
      <c r="I16" s="190"/>
      <c r="J16" s="190"/>
      <c r="K16" s="190"/>
      <c r="L16" s="190"/>
    </row>
    <row r="17" spans="1:12" x14ac:dyDescent="0.15">
      <c r="A17" s="190"/>
      <c r="B17" s="190"/>
      <c r="C17" s="190"/>
      <c r="D17" s="190"/>
      <c r="E17" s="190"/>
      <c r="F17" s="190"/>
      <c r="G17" s="190"/>
      <c r="H17" s="190"/>
      <c r="I17" s="190"/>
      <c r="J17" s="190"/>
      <c r="K17" s="190"/>
      <c r="L17" s="190"/>
    </row>
    <row r="18" spans="1:12" x14ac:dyDescent="0.15">
      <c r="A18" s="190"/>
      <c r="B18" s="190"/>
      <c r="C18" s="190"/>
      <c r="D18" s="190"/>
      <c r="E18" s="190"/>
      <c r="F18" s="190"/>
      <c r="G18" s="190"/>
      <c r="H18" s="190"/>
      <c r="I18" s="190"/>
      <c r="J18" s="190"/>
      <c r="K18" s="190"/>
      <c r="L18" s="190"/>
    </row>
    <row r="19" spans="1:12" ht="21" x14ac:dyDescent="0.15">
      <c r="A19" s="190"/>
      <c r="B19" s="190"/>
      <c r="C19" s="190"/>
      <c r="D19" s="190"/>
      <c r="E19" s="190"/>
      <c r="F19" s="261">
        <v>43670</v>
      </c>
      <c r="G19" s="190"/>
      <c r="H19" s="190"/>
      <c r="I19" s="190"/>
      <c r="J19" s="190"/>
      <c r="K19" s="190"/>
      <c r="L19" s="190"/>
    </row>
    <row r="20" spans="1:12" ht="24" x14ac:dyDescent="0.15">
      <c r="A20" s="190"/>
      <c r="B20" s="190"/>
      <c r="C20" s="190"/>
      <c r="D20" s="190"/>
      <c r="E20" s="190"/>
      <c r="F20" s="191"/>
      <c r="G20" s="190"/>
      <c r="H20" s="190"/>
      <c r="I20" s="190"/>
      <c r="J20" s="190"/>
      <c r="K20" s="190"/>
      <c r="L20" s="190"/>
    </row>
    <row r="21" spans="1:12" ht="24" x14ac:dyDescent="0.15">
      <c r="A21" s="190"/>
      <c r="B21" s="190"/>
      <c r="C21" s="190"/>
      <c r="D21" s="190"/>
      <c r="E21" s="190"/>
      <c r="F21" s="191"/>
      <c r="G21" s="190"/>
      <c r="H21" s="190"/>
      <c r="I21" s="190"/>
      <c r="J21" s="190"/>
      <c r="K21" s="190"/>
      <c r="L21" s="190"/>
    </row>
    <row r="22" spans="1:12" x14ac:dyDescent="0.15">
      <c r="A22" s="190"/>
      <c r="B22" s="190"/>
      <c r="C22" s="190"/>
      <c r="D22" s="190"/>
      <c r="E22" s="190"/>
      <c r="F22" s="190"/>
      <c r="G22" s="190"/>
      <c r="H22" s="190"/>
      <c r="I22" s="190"/>
      <c r="J22" s="190"/>
      <c r="K22" s="190"/>
      <c r="L22" s="190"/>
    </row>
    <row r="23" spans="1:12" x14ac:dyDescent="0.15">
      <c r="A23" s="190"/>
      <c r="B23" s="190"/>
      <c r="C23" s="190"/>
      <c r="D23" s="190"/>
      <c r="E23" s="190"/>
      <c r="F23" s="190"/>
      <c r="G23" s="190"/>
      <c r="H23" s="190"/>
      <c r="I23" s="190"/>
      <c r="J23" s="190"/>
      <c r="K23" s="190"/>
      <c r="L23" s="190"/>
    </row>
    <row r="24" spans="1:12" ht="33" customHeight="1" x14ac:dyDescent="0.15">
      <c r="A24" s="190"/>
      <c r="B24" s="190"/>
      <c r="C24" s="190"/>
      <c r="D24" s="190"/>
      <c r="E24" s="342" t="s">
        <v>353</v>
      </c>
      <c r="F24" s="342"/>
      <c r="G24" s="342"/>
      <c r="H24" s="190"/>
      <c r="I24" s="190"/>
      <c r="J24" s="190"/>
      <c r="K24" s="190"/>
      <c r="L24" s="190"/>
    </row>
    <row r="25" spans="1:12" ht="31.5" customHeight="1" x14ac:dyDescent="0.15">
      <c r="A25" s="190"/>
      <c r="B25" s="190"/>
      <c r="C25" s="190"/>
      <c r="D25" s="190"/>
      <c r="E25" s="343" t="s">
        <v>277</v>
      </c>
      <c r="F25" s="343"/>
      <c r="G25" s="343"/>
      <c r="H25" s="190"/>
      <c r="I25" s="190"/>
      <c r="J25" s="190"/>
      <c r="K25" s="190"/>
      <c r="L25" s="190"/>
    </row>
    <row r="26" spans="1:12" x14ac:dyDescent="0.15">
      <c r="A26" s="190"/>
      <c r="B26" s="190"/>
      <c r="C26" s="190"/>
      <c r="D26" s="190"/>
      <c r="E26" s="190"/>
      <c r="F26" s="190"/>
      <c r="G26" s="190"/>
      <c r="H26" s="190"/>
      <c r="I26" s="190"/>
      <c r="J26" s="190"/>
      <c r="K26" s="190"/>
      <c r="L26" s="190"/>
    </row>
    <row r="27" spans="1:12" x14ac:dyDescent="0.15">
      <c r="A27" s="190"/>
      <c r="B27" s="190"/>
      <c r="C27" s="190"/>
      <c r="D27" s="190"/>
      <c r="E27" s="190"/>
      <c r="F27" s="190"/>
      <c r="G27" s="190"/>
      <c r="H27" s="190"/>
      <c r="I27" s="190"/>
      <c r="J27" s="190"/>
      <c r="K27" s="190"/>
      <c r="L27" s="190"/>
    </row>
    <row r="28" spans="1:12" x14ac:dyDescent="0.15">
      <c r="A28" s="190"/>
      <c r="B28" s="190"/>
      <c r="C28" s="190"/>
      <c r="D28" s="190"/>
      <c r="E28" s="190"/>
      <c r="F28" s="190"/>
      <c r="G28" s="190"/>
      <c r="H28" s="190"/>
      <c r="I28" s="190"/>
      <c r="J28" s="190"/>
      <c r="K28" s="190"/>
      <c r="L28" s="190"/>
    </row>
    <row r="29" spans="1:12" x14ac:dyDescent="0.15">
      <c r="A29" s="190"/>
      <c r="B29" s="190"/>
      <c r="C29" s="190"/>
      <c r="D29" s="190"/>
      <c r="E29" s="190"/>
      <c r="F29" s="190"/>
      <c r="G29" s="190"/>
      <c r="H29" s="190"/>
      <c r="I29" s="190"/>
      <c r="J29" s="190"/>
      <c r="K29" s="190"/>
      <c r="L29" s="190"/>
    </row>
    <row r="30" spans="1:12" ht="15.75" customHeight="1" x14ac:dyDescent="0.15">
      <c r="A30" s="190"/>
      <c r="B30" s="190"/>
      <c r="C30" s="190"/>
      <c r="D30" s="190"/>
      <c r="E30" s="190"/>
      <c r="F30" s="190"/>
      <c r="G30" s="190"/>
      <c r="H30" s="190"/>
      <c r="I30" s="326" t="s">
        <v>204</v>
      </c>
      <c r="J30" s="337" t="s">
        <v>289</v>
      </c>
      <c r="K30" s="338"/>
      <c r="L30" s="190"/>
    </row>
    <row r="31" spans="1:12" ht="15.75" customHeight="1" x14ac:dyDescent="0.15">
      <c r="A31" s="190"/>
      <c r="B31" s="190"/>
      <c r="C31" s="190"/>
      <c r="D31" s="190"/>
      <c r="E31" s="190"/>
      <c r="F31" s="190"/>
      <c r="G31" s="190"/>
      <c r="H31" s="190"/>
      <c r="I31" s="334" t="s">
        <v>293</v>
      </c>
      <c r="J31" s="335"/>
      <c r="K31" s="336"/>
      <c r="L31" s="190"/>
    </row>
    <row r="32" spans="1:12" x14ac:dyDescent="0.15">
      <c r="A32" s="190"/>
      <c r="B32" s="190"/>
      <c r="C32" s="190"/>
      <c r="D32" s="190"/>
      <c r="E32" s="190"/>
      <c r="F32" s="190"/>
      <c r="G32" s="190"/>
      <c r="H32" s="190"/>
      <c r="I32" s="190"/>
      <c r="J32" s="190"/>
      <c r="K32" s="282" t="s">
        <v>359</v>
      </c>
      <c r="L32" s="190"/>
    </row>
    <row r="33" spans="1:12" x14ac:dyDescent="0.15">
      <c r="A33" s="190"/>
      <c r="B33" s="190"/>
      <c r="C33" s="190"/>
      <c r="D33" s="190"/>
      <c r="E33" s="190"/>
      <c r="F33" s="190"/>
      <c r="G33" s="190"/>
      <c r="H33" s="190"/>
      <c r="I33" s="190"/>
      <c r="J33" s="190"/>
      <c r="K33" s="190"/>
      <c r="L33" s="190"/>
    </row>
  </sheetData>
  <sheetProtection password="DD72" sheet="1" objects="1" scenarios="1"/>
  <mergeCells count="5">
    <mergeCell ref="I31:K31"/>
    <mergeCell ref="J30:K30"/>
    <mergeCell ref="D9:H9"/>
    <mergeCell ref="E24:G24"/>
    <mergeCell ref="E25:G25"/>
  </mergeCells>
  <phoneticPr fontI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L54"/>
  <sheetViews>
    <sheetView workbookViewId="0">
      <selection activeCell="B1" sqref="B1:C1"/>
    </sheetView>
  </sheetViews>
  <sheetFormatPr defaultRowHeight="12" x14ac:dyDescent="0.15"/>
  <cols>
    <col min="1" max="1" width="1" style="1" customWidth="1"/>
    <col min="2" max="2" width="3.28515625" style="1" customWidth="1"/>
    <col min="3" max="3" width="23.85546875" style="1" customWidth="1"/>
    <col min="4" max="11" width="13.85546875" style="1" customWidth="1"/>
    <col min="12" max="12" width="10.28515625" style="1" customWidth="1"/>
    <col min="13" max="13" width="2.5703125" style="1" customWidth="1"/>
    <col min="14" max="15" width="10.140625" style="1" customWidth="1"/>
    <col min="16" max="16" width="10.28515625" style="1" customWidth="1"/>
    <col min="17" max="17" width="1.42578125" style="1" customWidth="1"/>
    <col min="18" max="16384" width="9.140625" style="1"/>
  </cols>
  <sheetData>
    <row r="1" spans="2:12" ht="15" customHeight="1" x14ac:dyDescent="0.15">
      <c r="B1" s="508" t="s">
        <v>161</v>
      </c>
      <c r="C1" s="509"/>
      <c r="D1" s="168"/>
      <c r="E1" s="168"/>
      <c r="F1" s="168"/>
      <c r="G1" s="168"/>
      <c r="H1" s="168"/>
      <c r="I1" s="168"/>
      <c r="J1" s="168"/>
      <c r="K1" s="283" t="s">
        <v>101</v>
      </c>
    </row>
    <row r="2" spans="2:12" ht="3.75" customHeight="1" x14ac:dyDescent="0.15"/>
    <row r="3" spans="2:12" ht="12.75" customHeight="1" x14ac:dyDescent="0.15">
      <c r="B3" s="510" t="s">
        <v>357</v>
      </c>
      <c r="C3" s="512" t="s">
        <v>356</v>
      </c>
      <c r="D3" s="170" t="s">
        <v>93</v>
      </c>
      <c r="E3" s="170" t="s">
        <v>94</v>
      </c>
      <c r="F3" s="170" t="s">
        <v>95</v>
      </c>
      <c r="G3" s="170" t="s">
        <v>96</v>
      </c>
      <c r="H3" s="170" t="s">
        <v>97</v>
      </c>
      <c r="I3" s="170" t="s">
        <v>98</v>
      </c>
      <c r="J3" s="170" t="s">
        <v>99</v>
      </c>
      <c r="K3" s="176" t="s">
        <v>100</v>
      </c>
      <c r="L3" s="175"/>
    </row>
    <row r="4" spans="2:12" ht="15" customHeight="1" x14ac:dyDescent="0.15">
      <c r="B4" s="511"/>
      <c r="C4" s="513"/>
      <c r="D4" s="272">
        <f>E4-365</f>
        <v>43205</v>
      </c>
      <c r="E4" s="272">
        <f>'2.概況'!F38</f>
        <v>43570</v>
      </c>
      <c r="F4" s="272">
        <f t="shared" ref="F4:K4" si="0">E4+365</f>
        <v>43935</v>
      </c>
      <c r="G4" s="272">
        <f t="shared" si="0"/>
        <v>44300</v>
      </c>
      <c r="H4" s="272">
        <f t="shared" si="0"/>
        <v>44665</v>
      </c>
      <c r="I4" s="272">
        <f t="shared" si="0"/>
        <v>45030</v>
      </c>
      <c r="J4" s="272">
        <f t="shared" si="0"/>
        <v>45395</v>
      </c>
      <c r="K4" s="273">
        <f t="shared" si="0"/>
        <v>45760</v>
      </c>
      <c r="L4" s="175"/>
    </row>
    <row r="5" spans="2:12" ht="15" customHeight="1" x14ac:dyDescent="0.15">
      <c r="B5" s="171">
        <v>1</v>
      </c>
      <c r="C5" s="172" t="s">
        <v>91</v>
      </c>
      <c r="D5" s="46"/>
      <c r="E5" s="46"/>
      <c r="F5" s="46"/>
      <c r="G5" s="46"/>
      <c r="H5" s="46"/>
      <c r="I5" s="46"/>
      <c r="J5" s="46"/>
      <c r="K5" s="48"/>
      <c r="L5" s="175"/>
    </row>
    <row r="6" spans="2:12" ht="15" customHeight="1" x14ac:dyDescent="0.15">
      <c r="B6" s="171">
        <v>2</v>
      </c>
      <c r="C6" s="172" t="s">
        <v>92</v>
      </c>
      <c r="D6" s="46"/>
      <c r="E6" s="46"/>
      <c r="F6" s="46"/>
      <c r="G6" s="46"/>
      <c r="H6" s="46"/>
      <c r="I6" s="46"/>
      <c r="J6" s="46"/>
      <c r="K6" s="48"/>
      <c r="L6" s="175"/>
    </row>
    <row r="7" spans="2:12" ht="15" customHeight="1" x14ac:dyDescent="0.15">
      <c r="B7" s="171">
        <v>3</v>
      </c>
      <c r="C7" s="172" t="s">
        <v>231</v>
      </c>
      <c r="D7" s="46"/>
      <c r="E7" s="46"/>
      <c r="F7" s="46"/>
      <c r="G7" s="46"/>
      <c r="H7" s="46"/>
      <c r="I7" s="46"/>
      <c r="J7" s="46"/>
      <c r="K7" s="48"/>
      <c r="L7" s="175"/>
    </row>
    <row r="8" spans="2:12" ht="15" customHeight="1" x14ac:dyDescent="0.15">
      <c r="B8" s="171">
        <v>4</v>
      </c>
      <c r="C8" s="172" t="s">
        <v>232</v>
      </c>
      <c r="D8" s="46"/>
      <c r="E8" s="46"/>
      <c r="F8" s="46"/>
      <c r="G8" s="46"/>
      <c r="H8" s="46"/>
      <c r="I8" s="46"/>
      <c r="J8" s="46"/>
      <c r="K8" s="48"/>
      <c r="L8" s="175"/>
    </row>
    <row r="9" spans="2:12" ht="15" customHeight="1" x14ac:dyDescent="0.15">
      <c r="B9" s="171">
        <v>5</v>
      </c>
      <c r="C9" s="172" t="s">
        <v>233</v>
      </c>
      <c r="D9" s="46"/>
      <c r="E9" s="46"/>
      <c r="F9" s="46"/>
      <c r="G9" s="46"/>
      <c r="H9" s="46"/>
      <c r="I9" s="46"/>
      <c r="J9" s="46"/>
      <c r="K9" s="48"/>
      <c r="L9" s="175"/>
    </row>
    <row r="10" spans="2:12" ht="15" customHeight="1" x14ac:dyDescent="0.15">
      <c r="B10" s="171">
        <v>6</v>
      </c>
      <c r="C10" s="172" t="s">
        <v>235</v>
      </c>
      <c r="D10" s="46"/>
      <c r="E10" s="46"/>
      <c r="F10" s="46"/>
      <c r="G10" s="46"/>
      <c r="H10" s="46"/>
      <c r="I10" s="46"/>
      <c r="J10" s="46"/>
      <c r="K10" s="48"/>
      <c r="L10" s="175"/>
    </row>
    <row r="11" spans="2:12" ht="15" customHeight="1" x14ac:dyDescent="0.15">
      <c r="B11" s="171">
        <v>7</v>
      </c>
      <c r="C11" s="47" t="s">
        <v>234</v>
      </c>
      <c r="D11" s="46"/>
      <c r="E11" s="46"/>
      <c r="F11" s="46"/>
      <c r="G11" s="46"/>
      <c r="H11" s="46"/>
      <c r="I11" s="46"/>
      <c r="J11" s="46"/>
      <c r="K11" s="48"/>
      <c r="L11" s="175"/>
    </row>
    <row r="12" spans="2:12" ht="15" customHeight="1" x14ac:dyDescent="0.15">
      <c r="B12" s="171">
        <v>8</v>
      </c>
      <c r="C12" s="327" t="s">
        <v>63</v>
      </c>
      <c r="D12" s="328">
        <f t="shared" ref="D12:K12" si="1">D5-D6</f>
        <v>0</v>
      </c>
      <c r="E12" s="328">
        <f t="shared" si="1"/>
        <v>0</v>
      </c>
      <c r="F12" s="328">
        <f t="shared" si="1"/>
        <v>0</v>
      </c>
      <c r="G12" s="328">
        <f t="shared" si="1"/>
        <v>0</v>
      </c>
      <c r="H12" s="328">
        <f t="shared" si="1"/>
        <v>0</v>
      </c>
      <c r="I12" s="328">
        <f t="shared" si="1"/>
        <v>0</v>
      </c>
      <c r="J12" s="328">
        <f t="shared" si="1"/>
        <v>0</v>
      </c>
      <c r="K12" s="329">
        <f t="shared" si="1"/>
        <v>0</v>
      </c>
      <c r="L12" s="175"/>
    </row>
    <row r="13" spans="2:12" ht="15" customHeight="1" x14ac:dyDescent="0.15">
      <c r="B13" s="171">
        <v>9</v>
      </c>
      <c r="C13" s="327" t="s">
        <v>73</v>
      </c>
      <c r="D13" s="330" t="str">
        <f>IF(D5="","",D12/D5)</f>
        <v/>
      </c>
      <c r="E13" s="330" t="str">
        <f t="shared" ref="E13:J13" si="2">IF(E5="","",E12/E5)</f>
        <v/>
      </c>
      <c r="F13" s="330" t="str">
        <f t="shared" si="2"/>
        <v/>
      </c>
      <c r="G13" s="330" t="str">
        <f t="shared" si="2"/>
        <v/>
      </c>
      <c r="H13" s="330" t="str">
        <f t="shared" si="2"/>
        <v/>
      </c>
      <c r="I13" s="330" t="str">
        <f t="shared" si="2"/>
        <v/>
      </c>
      <c r="J13" s="330" t="str">
        <f t="shared" si="2"/>
        <v/>
      </c>
      <c r="K13" s="331" t="str">
        <f>IF(K5="","",K12/K5)</f>
        <v/>
      </c>
      <c r="L13" s="175"/>
    </row>
    <row r="14" spans="2:12" ht="15" customHeight="1" x14ac:dyDescent="0.15">
      <c r="B14" s="171">
        <v>10</v>
      </c>
      <c r="C14" s="172" t="s">
        <v>109</v>
      </c>
      <c r="D14" s="46"/>
      <c r="E14" s="46"/>
      <c r="F14" s="46"/>
      <c r="G14" s="46"/>
      <c r="H14" s="46"/>
      <c r="I14" s="46"/>
      <c r="J14" s="46"/>
      <c r="K14" s="48"/>
      <c r="L14" s="175"/>
    </row>
    <row r="15" spans="2:12" ht="15" customHeight="1" x14ac:dyDescent="0.15">
      <c r="B15" s="171">
        <v>11</v>
      </c>
      <c r="C15" s="47" t="s">
        <v>110</v>
      </c>
      <c r="D15" s="46"/>
      <c r="E15" s="46"/>
      <c r="F15" s="46"/>
      <c r="G15" s="46"/>
      <c r="H15" s="46"/>
      <c r="I15" s="46"/>
      <c r="J15" s="46"/>
      <c r="K15" s="48"/>
      <c r="L15" s="175"/>
    </row>
    <row r="16" spans="2:12" ht="15" customHeight="1" x14ac:dyDescent="0.15">
      <c r="B16" s="171">
        <v>12</v>
      </c>
      <c r="C16" s="47" t="s">
        <v>116</v>
      </c>
      <c r="D16" s="46"/>
      <c r="E16" s="46"/>
      <c r="F16" s="46"/>
      <c r="G16" s="46"/>
      <c r="H16" s="46"/>
      <c r="I16" s="46"/>
      <c r="J16" s="46"/>
      <c r="K16" s="48"/>
      <c r="L16" s="175"/>
    </row>
    <row r="17" spans="2:12" ht="15" customHeight="1" x14ac:dyDescent="0.15">
      <c r="B17" s="171">
        <v>13</v>
      </c>
      <c r="C17" s="47" t="s">
        <v>111</v>
      </c>
      <c r="D17" s="46"/>
      <c r="E17" s="46"/>
      <c r="F17" s="46"/>
      <c r="G17" s="46"/>
      <c r="H17" s="46"/>
      <c r="I17" s="46"/>
      <c r="J17" s="46"/>
      <c r="K17" s="48"/>
      <c r="L17" s="175"/>
    </row>
    <row r="18" spans="2:12" ht="15" customHeight="1" x14ac:dyDescent="0.15">
      <c r="B18" s="171">
        <v>14</v>
      </c>
      <c r="C18" s="47" t="s">
        <v>112</v>
      </c>
      <c r="D18" s="46"/>
      <c r="E18" s="46"/>
      <c r="F18" s="46"/>
      <c r="G18" s="46"/>
      <c r="H18" s="46"/>
      <c r="I18" s="46"/>
      <c r="J18" s="46"/>
      <c r="K18" s="48"/>
      <c r="L18" s="175"/>
    </row>
    <row r="19" spans="2:12" ht="15" customHeight="1" x14ac:dyDescent="0.15">
      <c r="B19" s="171">
        <v>15</v>
      </c>
      <c r="C19" s="47" t="s">
        <v>113</v>
      </c>
      <c r="D19" s="46"/>
      <c r="E19" s="46"/>
      <c r="F19" s="46"/>
      <c r="G19" s="46"/>
      <c r="H19" s="46"/>
      <c r="I19" s="46"/>
      <c r="J19" s="46"/>
      <c r="K19" s="48"/>
      <c r="L19" s="175"/>
    </row>
    <row r="20" spans="2:12" ht="15" customHeight="1" x14ac:dyDescent="0.15">
      <c r="B20" s="171">
        <v>16</v>
      </c>
      <c r="C20" s="47" t="s">
        <v>114</v>
      </c>
      <c r="D20" s="46"/>
      <c r="E20" s="46"/>
      <c r="F20" s="46"/>
      <c r="G20" s="46"/>
      <c r="H20" s="46"/>
      <c r="I20" s="46"/>
      <c r="J20" s="46"/>
      <c r="K20" s="48"/>
      <c r="L20" s="175"/>
    </row>
    <row r="21" spans="2:12" ht="15" customHeight="1" x14ac:dyDescent="0.15">
      <c r="B21" s="171">
        <v>17</v>
      </c>
      <c r="C21" s="47" t="s">
        <v>115</v>
      </c>
      <c r="D21" s="46"/>
      <c r="E21" s="46"/>
      <c r="F21" s="46"/>
      <c r="G21" s="46"/>
      <c r="H21" s="46"/>
      <c r="I21" s="46"/>
      <c r="J21" s="46"/>
      <c r="K21" s="48"/>
      <c r="L21" s="175"/>
    </row>
    <row r="22" spans="2:12" ht="15" customHeight="1" x14ac:dyDescent="0.15">
      <c r="B22" s="171">
        <v>18</v>
      </c>
      <c r="C22" s="47" t="s">
        <v>117</v>
      </c>
      <c r="D22" s="46"/>
      <c r="E22" s="46"/>
      <c r="F22" s="46"/>
      <c r="G22" s="46"/>
      <c r="H22" s="46"/>
      <c r="I22" s="46"/>
      <c r="J22" s="46"/>
      <c r="K22" s="48"/>
      <c r="L22" s="175"/>
    </row>
    <row r="23" spans="2:12" ht="15" customHeight="1" x14ac:dyDescent="0.15">
      <c r="B23" s="171">
        <v>19</v>
      </c>
      <c r="C23" s="47" t="s">
        <v>118</v>
      </c>
      <c r="D23" s="46"/>
      <c r="E23" s="46"/>
      <c r="F23" s="46"/>
      <c r="G23" s="46"/>
      <c r="H23" s="46"/>
      <c r="I23" s="46"/>
      <c r="J23" s="46"/>
      <c r="K23" s="48"/>
      <c r="L23" s="175"/>
    </row>
    <row r="24" spans="2:12" ht="15" customHeight="1" x14ac:dyDescent="0.15">
      <c r="B24" s="171">
        <v>20</v>
      </c>
      <c r="C24" s="47" t="s">
        <v>224</v>
      </c>
      <c r="D24" s="46"/>
      <c r="E24" s="46"/>
      <c r="F24" s="46"/>
      <c r="G24" s="46"/>
      <c r="H24" s="46"/>
      <c r="I24" s="46"/>
      <c r="J24" s="46"/>
      <c r="K24" s="48"/>
      <c r="L24" s="175"/>
    </row>
    <row r="25" spans="2:12" ht="15" customHeight="1" x14ac:dyDescent="0.15">
      <c r="B25" s="171">
        <v>21</v>
      </c>
      <c r="C25" s="47" t="s">
        <v>223</v>
      </c>
      <c r="D25" s="46"/>
      <c r="E25" s="46"/>
      <c r="F25" s="46"/>
      <c r="G25" s="46"/>
      <c r="H25" s="46"/>
      <c r="I25" s="46"/>
      <c r="J25" s="46"/>
      <c r="K25" s="48"/>
      <c r="L25" s="175"/>
    </row>
    <row r="26" spans="2:12" ht="15" customHeight="1" x14ac:dyDescent="0.15">
      <c r="B26" s="171">
        <v>22</v>
      </c>
      <c r="C26" s="172" t="s">
        <v>238</v>
      </c>
      <c r="D26" s="46"/>
      <c r="E26" s="46"/>
      <c r="F26" s="46"/>
      <c r="G26" s="46"/>
      <c r="H26" s="46"/>
      <c r="I26" s="46"/>
      <c r="J26" s="46"/>
      <c r="K26" s="48"/>
      <c r="L26" s="175"/>
    </row>
    <row r="27" spans="2:12" ht="15" customHeight="1" x14ac:dyDescent="0.15">
      <c r="B27" s="171">
        <v>23</v>
      </c>
      <c r="C27" s="172" t="s">
        <v>108</v>
      </c>
      <c r="D27" s="46"/>
      <c r="E27" s="46"/>
      <c r="F27" s="46"/>
      <c r="G27" s="46"/>
      <c r="H27" s="46"/>
      <c r="I27" s="46"/>
      <c r="J27" s="46"/>
      <c r="K27" s="48"/>
      <c r="L27" s="175"/>
    </row>
    <row r="28" spans="2:12" ht="15" customHeight="1" x14ac:dyDescent="0.15">
      <c r="B28" s="171">
        <v>24</v>
      </c>
      <c r="C28" s="172" t="s">
        <v>105</v>
      </c>
      <c r="D28" s="239" t="str">
        <f>IF(D5="","",D27/D5)</f>
        <v/>
      </c>
      <c r="E28" s="239" t="str">
        <f t="shared" ref="E28:J28" si="3">IF(E5="","",E27/E5)</f>
        <v/>
      </c>
      <c r="F28" s="239" t="str">
        <f t="shared" si="3"/>
        <v/>
      </c>
      <c r="G28" s="239" t="str">
        <f t="shared" si="3"/>
        <v/>
      </c>
      <c r="H28" s="239" t="str">
        <f t="shared" si="3"/>
        <v/>
      </c>
      <c r="I28" s="239" t="str">
        <f t="shared" si="3"/>
        <v/>
      </c>
      <c r="J28" s="239" t="str">
        <f t="shared" si="3"/>
        <v/>
      </c>
      <c r="K28" s="235" t="str">
        <f>IF(K5="","",K27/K5)</f>
        <v/>
      </c>
      <c r="L28" s="175"/>
    </row>
    <row r="29" spans="2:12" ht="15" customHeight="1" x14ac:dyDescent="0.15">
      <c r="B29" s="171">
        <v>25</v>
      </c>
      <c r="C29" s="327" t="s">
        <v>62</v>
      </c>
      <c r="D29" s="328">
        <f>D12-D27</f>
        <v>0</v>
      </c>
      <c r="E29" s="328">
        <f t="shared" ref="E29:K29" si="4">E12-E27</f>
        <v>0</v>
      </c>
      <c r="F29" s="328">
        <f t="shared" si="4"/>
        <v>0</v>
      </c>
      <c r="G29" s="328">
        <f t="shared" si="4"/>
        <v>0</v>
      </c>
      <c r="H29" s="328">
        <f t="shared" si="4"/>
        <v>0</v>
      </c>
      <c r="I29" s="328">
        <f t="shared" si="4"/>
        <v>0</v>
      </c>
      <c r="J29" s="328">
        <f t="shared" si="4"/>
        <v>0</v>
      </c>
      <c r="K29" s="329">
        <f t="shared" si="4"/>
        <v>0</v>
      </c>
      <c r="L29" s="175"/>
    </row>
    <row r="30" spans="2:12" ht="15" customHeight="1" x14ac:dyDescent="0.15">
      <c r="B30" s="171">
        <v>26</v>
      </c>
      <c r="C30" s="172" t="s">
        <v>236</v>
      </c>
      <c r="D30" s="46"/>
      <c r="E30" s="46"/>
      <c r="F30" s="46"/>
      <c r="G30" s="46"/>
      <c r="H30" s="46"/>
      <c r="I30" s="46"/>
      <c r="J30" s="46"/>
      <c r="K30" s="48"/>
      <c r="L30" s="175"/>
    </row>
    <row r="31" spans="2:12" ht="15" customHeight="1" x14ac:dyDescent="0.15">
      <c r="B31" s="171">
        <v>27</v>
      </c>
      <c r="C31" s="172" t="s">
        <v>237</v>
      </c>
      <c r="D31" s="46"/>
      <c r="E31" s="46"/>
      <c r="F31" s="46"/>
      <c r="G31" s="46"/>
      <c r="H31" s="46"/>
      <c r="I31" s="46"/>
      <c r="J31" s="46"/>
      <c r="K31" s="48"/>
      <c r="L31" s="175"/>
    </row>
    <row r="32" spans="2:12" ht="15" customHeight="1" x14ac:dyDescent="0.15">
      <c r="B32" s="171">
        <v>28</v>
      </c>
      <c r="C32" s="172" t="s">
        <v>130</v>
      </c>
      <c r="D32" s="46"/>
      <c r="E32" s="46"/>
      <c r="F32" s="46"/>
      <c r="G32" s="46"/>
      <c r="H32" s="46"/>
      <c r="I32" s="46"/>
      <c r="J32" s="46"/>
      <c r="K32" s="48"/>
    </row>
    <row r="33" spans="2:11" ht="15" customHeight="1" x14ac:dyDescent="0.15">
      <c r="B33" s="171">
        <v>29</v>
      </c>
      <c r="C33" s="327" t="s">
        <v>239</v>
      </c>
      <c r="D33" s="328">
        <f>D29+D30-D31</f>
        <v>0</v>
      </c>
      <c r="E33" s="328">
        <f>E29+E30-E31</f>
        <v>0</v>
      </c>
      <c r="F33" s="328">
        <f t="shared" ref="F33:K33" si="5">F29+F30-F31</f>
        <v>0</v>
      </c>
      <c r="G33" s="328">
        <f t="shared" si="5"/>
        <v>0</v>
      </c>
      <c r="H33" s="328">
        <f>H29+H30-H31</f>
        <v>0</v>
      </c>
      <c r="I33" s="328">
        <f t="shared" si="5"/>
        <v>0</v>
      </c>
      <c r="J33" s="328">
        <f t="shared" si="5"/>
        <v>0</v>
      </c>
      <c r="K33" s="329">
        <f t="shared" si="5"/>
        <v>0</v>
      </c>
    </row>
    <row r="34" spans="2:11" ht="15" customHeight="1" x14ac:dyDescent="0.15">
      <c r="B34" s="171">
        <v>30</v>
      </c>
      <c r="C34" s="172" t="s">
        <v>240</v>
      </c>
      <c r="D34" s="46"/>
      <c r="E34" s="46"/>
      <c r="F34" s="46"/>
      <c r="G34" s="46"/>
      <c r="H34" s="46"/>
      <c r="I34" s="46"/>
      <c r="J34" s="46"/>
      <c r="K34" s="48"/>
    </row>
    <row r="35" spans="2:11" ht="15" customHeight="1" x14ac:dyDescent="0.15">
      <c r="B35" s="171">
        <v>31</v>
      </c>
      <c r="C35" s="172" t="s">
        <v>354</v>
      </c>
      <c r="D35" s="13">
        <f>D33+D34</f>
        <v>0</v>
      </c>
      <c r="E35" s="13">
        <f t="shared" ref="E35:K35" si="6">E33+E34</f>
        <v>0</v>
      </c>
      <c r="F35" s="13">
        <f t="shared" si="6"/>
        <v>0</v>
      </c>
      <c r="G35" s="13">
        <f t="shared" si="6"/>
        <v>0</v>
      </c>
      <c r="H35" s="13">
        <f t="shared" si="6"/>
        <v>0</v>
      </c>
      <c r="I35" s="13">
        <f t="shared" si="6"/>
        <v>0</v>
      </c>
      <c r="J35" s="13">
        <f t="shared" si="6"/>
        <v>0</v>
      </c>
      <c r="K35" s="121">
        <f t="shared" si="6"/>
        <v>0</v>
      </c>
    </row>
    <row r="36" spans="2:11" ht="15" customHeight="1" x14ac:dyDescent="0.15">
      <c r="B36" s="171">
        <v>32</v>
      </c>
      <c r="C36" s="172" t="s">
        <v>241</v>
      </c>
      <c r="D36" s="46"/>
      <c r="E36" s="46"/>
      <c r="F36" s="46"/>
      <c r="G36" s="46"/>
      <c r="H36" s="46"/>
      <c r="I36" s="46"/>
      <c r="J36" s="46"/>
      <c r="K36" s="48"/>
    </row>
    <row r="37" spans="2:11" ht="15" customHeight="1" x14ac:dyDescent="0.15">
      <c r="B37" s="171">
        <v>33</v>
      </c>
      <c r="C37" s="327" t="s">
        <v>355</v>
      </c>
      <c r="D37" s="328">
        <f>D35-D36</f>
        <v>0</v>
      </c>
      <c r="E37" s="328">
        <f t="shared" ref="E37:K37" si="7">E35-E36</f>
        <v>0</v>
      </c>
      <c r="F37" s="328">
        <f t="shared" si="7"/>
        <v>0</v>
      </c>
      <c r="G37" s="328">
        <f t="shared" si="7"/>
        <v>0</v>
      </c>
      <c r="H37" s="328">
        <f t="shared" si="7"/>
        <v>0</v>
      </c>
      <c r="I37" s="328">
        <f t="shared" si="7"/>
        <v>0</v>
      </c>
      <c r="J37" s="328">
        <f t="shared" si="7"/>
        <v>0</v>
      </c>
      <c r="K37" s="329">
        <f t="shared" si="7"/>
        <v>0</v>
      </c>
    </row>
    <row r="38" spans="2:11" ht="15" customHeight="1" x14ac:dyDescent="0.15">
      <c r="B38" s="332">
        <v>34</v>
      </c>
      <c r="C38" s="333" t="s">
        <v>265</v>
      </c>
      <c r="D38" s="44">
        <f>D10+D26+D33-D36</f>
        <v>0</v>
      </c>
      <c r="E38" s="44">
        <f t="shared" ref="E38:K38" si="8">E10+E26+E33-E36</f>
        <v>0</v>
      </c>
      <c r="F38" s="44">
        <f t="shared" si="8"/>
        <v>0</v>
      </c>
      <c r="G38" s="44">
        <f t="shared" si="8"/>
        <v>0</v>
      </c>
      <c r="H38" s="44">
        <f t="shared" si="8"/>
        <v>0</v>
      </c>
      <c r="I38" s="44">
        <f t="shared" si="8"/>
        <v>0</v>
      </c>
      <c r="J38" s="44">
        <f t="shared" si="8"/>
        <v>0</v>
      </c>
      <c r="K38" s="27">
        <f t="shared" si="8"/>
        <v>0</v>
      </c>
    </row>
    <row r="39" spans="2:11" ht="15" customHeight="1" x14ac:dyDescent="0.15">
      <c r="B39" s="174">
        <v>35</v>
      </c>
      <c r="C39" s="173" t="s">
        <v>358</v>
      </c>
      <c r="D39" s="5">
        <f>E39-'3.概況'!F9</f>
        <v>0</v>
      </c>
      <c r="E39" s="5">
        <f>'3.概況'!G15</f>
        <v>0</v>
      </c>
      <c r="F39" s="5">
        <f>E39+F37</f>
        <v>0</v>
      </c>
      <c r="G39" s="5">
        <f t="shared" ref="G39:K39" si="9">F39+G37</f>
        <v>0</v>
      </c>
      <c r="H39" s="5">
        <f t="shared" si="9"/>
        <v>0</v>
      </c>
      <c r="I39" s="5">
        <f t="shared" si="9"/>
        <v>0</v>
      </c>
      <c r="J39" s="5">
        <f t="shared" si="9"/>
        <v>0</v>
      </c>
      <c r="K39" s="210">
        <f t="shared" si="9"/>
        <v>0</v>
      </c>
    </row>
    <row r="40" spans="2:11" ht="6" customHeight="1" x14ac:dyDescent="0.15"/>
    <row r="41" spans="2:11" ht="15" customHeight="1" x14ac:dyDescent="0.15"/>
    <row r="42" spans="2:11" ht="15" customHeight="1" x14ac:dyDescent="0.15"/>
    <row r="43" spans="2:11" ht="15" customHeight="1" x14ac:dyDescent="0.15"/>
    <row r="44" spans="2:11" ht="15" customHeight="1" x14ac:dyDescent="0.15"/>
    <row r="45" spans="2:11" ht="15" customHeight="1" x14ac:dyDescent="0.15"/>
    <row r="46" spans="2:11" ht="15" customHeight="1" x14ac:dyDescent="0.15"/>
    <row r="47" spans="2:11" ht="15" customHeight="1" x14ac:dyDescent="0.15"/>
    <row r="48" spans="2:1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sheetData>
  <sheetProtection password="DD62" sheet="1" objects="1" scenarios="1"/>
  <mergeCells count="3">
    <mergeCell ref="B1:C1"/>
    <mergeCell ref="B3:B4"/>
    <mergeCell ref="C3:C4"/>
  </mergeCells>
  <phoneticPr fontId="1"/>
  <pageMargins left="0.78740157480314965" right="0.23622047244094491" top="0.47244094488188981" bottom="0.23622047244094491" header="0.31496062992125984" footer="0.19685039370078741"/>
  <pageSetup paperSize="9" orientation="landscape" r:id="rId1"/>
  <headerFooter>
    <oddFooter>&amp;CP8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N69"/>
  <sheetViews>
    <sheetView workbookViewId="0">
      <selection activeCell="C1" sqref="C1"/>
    </sheetView>
  </sheetViews>
  <sheetFormatPr defaultRowHeight="12" x14ac:dyDescent="0.15"/>
  <cols>
    <col min="1" max="2" width="2.85546875" style="1" customWidth="1"/>
    <col min="3" max="3" width="23.28515625" style="1" customWidth="1"/>
    <col min="4" max="4" width="13.5703125" style="1" customWidth="1"/>
    <col min="5" max="5" width="7.85546875" style="1" customWidth="1"/>
    <col min="6" max="11" width="15" style="1" customWidth="1"/>
    <col min="12" max="12" width="3.28515625" style="1" customWidth="1"/>
    <col min="13" max="13" width="15.85546875" style="1" customWidth="1"/>
    <col min="14" max="14" width="14" style="1" customWidth="1"/>
    <col min="15" max="16384" width="9.140625" style="1"/>
  </cols>
  <sheetData>
    <row r="1" spans="2:14" ht="17.25" customHeight="1" x14ac:dyDescent="0.15">
      <c r="C1" s="168" t="s">
        <v>244</v>
      </c>
      <c r="D1" s="168"/>
      <c r="E1" s="168"/>
      <c r="F1" s="168"/>
      <c r="G1" s="168"/>
      <c r="H1" s="168"/>
      <c r="I1" s="168"/>
      <c r="J1" s="168"/>
      <c r="K1" s="168"/>
    </row>
    <row r="2" spans="2:14" ht="15" customHeight="1" x14ac:dyDescent="0.15"/>
    <row r="3" spans="2:14" ht="15" customHeight="1" x14ac:dyDescent="0.15"/>
    <row r="4" spans="2:14" ht="15" customHeight="1" x14ac:dyDescent="0.15">
      <c r="E4" s="158" t="s">
        <v>101</v>
      </c>
    </row>
    <row r="5" spans="2:14" ht="15" customHeight="1" x14ac:dyDescent="0.15">
      <c r="B5" s="169"/>
      <c r="C5" s="211" t="s">
        <v>102</v>
      </c>
      <c r="D5" s="170" t="s">
        <v>218</v>
      </c>
      <c r="E5" s="176" t="s">
        <v>103</v>
      </c>
      <c r="F5" s="233" t="s">
        <v>254</v>
      </c>
    </row>
    <row r="6" spans="2:14" ht="15" customHeight="1" thickBot="1" x14ac:dyDescent="0.2">
      <c r="B6" s="174"/>
      <c r="C6" s="213" t="s">
        <v>242</v>
      </c>
      <c r="D6" s="215">
        <f>'8.PL'!E4</f>
        <v>43570</v>
      </c>
      <c r="E6" s="207" t="s">
        <v>104</v>
      </c>
      <c r="F6" s="234" t="s">
        <v>309</v>
      </c>
    </row>
    <row r="7" spans="2:14" ht="15" customHeight="1" thickBot="1" x14ac:dyDescent="0.2">
      <c r="B7" s="12">
        <v>1</v>
      </c>
      <c r="C7" s="247" t="str">
        <f>IF('3.概況'!C20="","",'3.概況'!C20)</f>
        <v>姫路信用金庫</v>
      </c>
      <c r="D7" s="13" t="str">
        <f>IF('3.概況'!G20="","",'3.概況'!G20)</f>
        <v/>
      </c>
      <c r="E7" s="235" t="str">
        <f>IF(D7="","",D7/$D$14)</f>
        <v/>
      </c>
      <c r="F7" s="1" t="s">
        <v>263</v>
      </c>
      <c r="M7" s="516" t="s">
        <v>321</v>
      </c>
      <c r="N7" s="517"/>
    </row>
    <row r="8" spans="2:14" ht="15" customHeight="1" x14ac:dyDescent="0.15">
      <c r="B8" s="14">
        <v>2</v>
      </c>
      <c r="C8" s="247" t="str">
        <f>IF('3.概況'!C21="","",'3.概況'!C21)</f>
        <v/>
      </c>
      <c r="D8" s="13" t="str">
        <f>IF(C8="","",'3.概況'!G21)</f>
        <v/>
      </c>
      <c r="E8" s="235" t="str">
        <f>IF(C8="","",D8/$D$14)</f>
        <v/>
      </c>
      <c r="F8" s="1" t="s">
        <v>264</v>
      </c>
      <c r="M8" s="518" t="s">
        <v>322</v>
      </c>
      <c r="N8" s="519"/>
    </row>
    <row r="9" spans="2:14" ht="15" customHeight="1" x14ac:dyDescent="0.15">
      <c r="B9" s="14">
        <v>3</v>
      </c>
      <c r="C9" s="247" t="str">
        <f>IF('3.概況'!C22="","",'3.概況'!C22)</f>
        <v/>
      </c>
      <c r="D9" s="13" t="str">
        <f>IF(C9="","",'3.概況'!G22)</f>
        <v/>
      </c>
      <c r="E9" s="235" t="str">
        <f t="shared" ref="E9:E13" si="0">IF(C9="","",D9/$D$14)</f>
        <v/>
      </c>
      <c r="M9" s="284">
        <f>'3.概況'!G19</f>
        <v>43570</v>
      </c>
      <c r="N9" s="285" t="s">
        <v>323</v>
      </c>
    </row>
    <row r="10" spans="2:14" ht="15" customHeight="1" thickBot="1" x14ac:dyDescent="0.2">
      <c r="B10" s="14">
        <v>4</v>
      </c>
      <c r="C10" s="247" t="str">
        <f>IF('3.概況'!C23="","",'3.概況'!C23)</f>
        <v/>
      </c>
      <c r="D10" s="13" t="str">
        <f>IF(C10="","",'3.概況'!G23)</f>
        <v/>
      </c>
      <c r="E10" s="235" t="str">
        <f t="shared" si="0"/>
        <v/>
      </c>
      <c r="M10" s="520" t="s">
        <v>324</v>
      </c>
      <c r="N10" s="521"/>
    </row>
    <row r="11" spans="2:14" ht="15" customHeight="1" x14ac:dyDescent="0.15">
      <c r="B11" s="14">
        <v>5</v>
      </c>
      <c r="C11" s="247" t="str">
        <f>IF('3.概況'!C24="","",'3.概況'!C24)</f>
        <v/>
      </c>
      <c r="D11" s="13" t="str">
        <f>IF(C11="","",'3.概況'!G24)</f>
        <v/>
      </c>
      <c r="E11" s="235" t="str">
        <f t="shared" si="0"/>
        <v/>
      </c>
    </row>
    <row r="12" spans="2:14" ht="15" customHeight="1" x14ac:dyDescent="0.15">
      <c r="B12" s="14">
        <v>6</v>
      </c>
      <c r="C12" s="247" t="str">
        <f>IF('3.概況'!C25="","",'3.概況'!C25)</f>
        <v/>
      </c>
      <c r="D12" s="13" t="str">
        <f>IF(C12="","",'3.概況'!G25)</f>
        <v/>
      </c>
      <c r="E12" s="235" t="str">
        <f t="shared" si="0"/>
        <v/>
      </c>
    </row>
    <row r="13" spans="2:14" ht="15" customHeight="1" thickBot="1" x14ac:dyDescent="0.2">
      <c r="B13" s="14">
        <v>7</v>
      </c>
      <c r="C13" s="242"/>
      <c r="D13" s="46"/>
      <c r="E13" s="235" t="str">
        <f t="shared" si="0"/>
        <v/>
      </c>
    </row>
    <row r="14" spans="2:14" ht="15" customHeight="1" x14ac:dyDescent="0.15">
      <c r="B14" s="15">
        <v>8</v>
      </c>
      <c r="C14" s="202" t="s">
        <v>106</v>
      </c>
      <c r="D14" s="5">
        <f>SUM(D7:D13)</f>
        <v>0</v>
      </c>
      <c r="E14" s="35" t="str">
        <f>IF(D7="","",D14/$D$14)</f>
        <v/>
      </c>
      <c r="K14" s="514" t="s">
        <v>280</v>
      </c>
    </row>
    <row r="15" spans="2:14" ht="15" customHeight="1" thickBot="1" x14ac:dyDescent="0.2">
      <c r="C15" s="233"/>
      <c r="D15" s="236"/>
      <c r="E15" s="237"/>
      <c r="F15" s="162"/>
      <c r="G15" s="162"/>
      <c r="H15" s="162"/>
      <c r="I15" s="162"/>
      <c r="J15" s="162"/>
      <c r="K15" s="515"/>
    </row>
    <row r="16" spans="2:14" ht="15" customHeight="1" x14ac:dyDescent="0.15">
      <c r="C16" s="233"/>
      <c r="D16" s="236"/>
      <c r="E16" s="237"/>
      <c r="F16" s="162"/>
      <c r="G16" s="162"/>
      <c r="H16" s="162"/>
      <c r="I16" s="162"/>
      <c r="J16" s="162"/>
      <c r="K16" s="162"/>
    </row>
    <row r="17" spans="2:14" ht="15" customHeight="1" x14ac:dyDescent="0.15">
      <c r="K17" s="158" t="s">
        <v>101</v>
      </c>
    </row>
    <row r="18" spans="2:14" ht="15" customHeight="1" x14ac:dyDescent="0.15">
      <c r="B18" s="169"/>
      <c r="C18" s="211" t="s">
        <v>102</v>
      </c>
      <c r="D18" s="170" t="s">
        <v>218</v>
      </c>
      <c r="E18" s="170" t="s">
        <v>103</v>
      </c>
      <c r="F18" s="170" t="s">
        <v>95</v>
      </c>
      <c r="G18" s="170" t="s">
        <v>96</v>
      </c>
      <c r="H18" s="170" t="s">
        <v>97</v>
      </c>
      <c r="I18" s="170" t="s">
        <v>98</v>
      </c>
      <c r="J18" s="170" t="s">
        <v>99</v>
      </c>
      <c r="K18" s="176" t="s">
        <v>100</v>
      </c>
    </row>
    <row r="19" spans="2:14" ht="15" customHeight="1" thickBot="1" x14ac:dyDescent="0.2">
      <c r="B19" s="174"/>
      <c r="C19" s="213" t="s">
        <v>243</v>
      </c>
      <c r="D19" s="215" t="s">
        <v>266</v>
      </c>
      <c r="E19" s="206" t="s">
        <v>104</v>
      </c>
      <c r="F19" s="215">
        <f>D6+365</f>
        <v>43935</v>
      </c>
      <c r="G19" s="215">
        <f>F19+366</f>
        <v>44301</v>
      </c>
      <c r="H19" s="215">
        <f>G19+365</f>
        <v>44666</v>
      </c>
      <c r="I19" s="215">
        <f>H19+365</f>
        <v>45031</v>
      </c>
      <c r="J19" s="215">
        <f>I19+365</f>
        <v>45396</v>
      </c>
      <c r="K19" s="216">
        <f>J19+366</f>
        <v>45762</v>
      </c>
    </row>
    <row r="20" spans="2:14" ht="15" customHeight="1" thickBot="1" x14ac:dyDescent="0.2">
      <c r="B20" s="208">
        <v>9</v>
      </c>
      <c r="C20" s="209" t="str">
        <f>C7</f>
        <v>姫路信用金庫</v>
      </c>
      <c r="D20" s="243"/>
      <c r="E20" s="238" t="str">
        <f>IF(D20="","",D20/$D$27)</f>
        <v/>
      </c>
      <c r="F20" s="223">
        <v>2000</v>
      </c>
      <c r="G20" s="30" t="str">
        <f>IF($D$20="","",F20-'10.返済計画'!F20)</f>
        <v/>
      </c>
      <c r="H20" s="30" t="str">
        <f>IF($D$20="","",G20-'10.返済計画'!G20)</f>
        <v/>
      </c>
      <c r="I20" s="30" t="str">
        <f>IF($D$20="","",H20-'10.返済計画'!H20)</f>
        <v/>
      </c>
      <c r="J20" s="30" t="str">
        <f>IF($D$20="","",I20-'10.返済計画'!I20)</f>
        <v/>
      </c>
      <c r="K20" s="31" t="str">
        <f>IF($D$20="","",J20-'10.返済計画'!J20)</f>
        <v/>
      </c>
      <c r="M20" s="516" t="s">
        <v>319</v>
      </c>
      <c r="N20" s="517"/>
    </row>
    <row r="21" spans="2:14" ht="15" customHeight="1" x14ac:dyDescent="0.15">
      <c r="B21" s="14">
        <v>10</v>
      </c>
      <c r="C21" s="244"/>
      <c r="D21" s="46"/>
      <c r="E21" s="239" t="str">
        <f t="shared" ref="E21:E26" si="1">IF(D21="","",D21/$D$27)</f>
        <v/>
      </c>
      <c r="F21" s="225"/>
      <c r="G21" s="13" t="str">
        <f>IF($C$21="","",F21-'10.返済計画'!F21)</f>
        <v/>
      </c>
      <c r="H21" s="13" t="str">
        <f>IF($C$21="","",G21-'10.返済計画'!G21)</f>
        <v/>
      </c>
      <c r="I21" s="13" t="str">
        <f>IF($C$21="","",H21-'10.返済計画'!H21)</f>
        <v/>
      </c>
      <c r="J21" s="13" t="str">
        <f>IF($C$21="","",I21-'10.返済計画'!I21)</f>
        <v/>
      </c>
      <c r="K21" s="121" t="str">
        <f>IF($C$21="","",J21-'10.返済計画'!J21)</f>
        <v/>
      </c>
      <c r="M21" s="286" t="s">
        <v>320</v>
      </c>
      <c r="N21" s="287" t="s">
        <v>325</v>
      </c>
    </row>
    <row r="22" spans="2:14" ht="15" customHeight="1" thickBot="1" x14ac:dyDescent="0.2">
      <c r="B22" s="14">
        <v>11</v>
      </c>
      <c r="C22" s="244"/>
      <c r="D22" s="46"/>
      <c r="E22" s="239" t="str">
        <f t="shared" si="1"/>
        <v/>
      </c>
      <c r="F22" s="225"/>
      <c r="G22" s="13" t="str">
        <f>IF($C$22="","",F22-'10.返済計画'!F22)</f>
        <v/>
      </c>
      <c r="H22" s="13" t="str">
        <f>IF($C$22="","",G22-'10.返済計画'!G22)</f>
        <v/>
      </c>
      <c r="I22" s="13" t="str">
        <f>IF($C$22="","",H22-'10.返済計画'!H22)</f>
        <v/>
      </c>
      <c r="J22" s="13" t="str">
        <f>IF($C$22="","",I22-'10.返済計画'!I22)</f>
        <v/>
      </c>
      <c r="K22" s="121" t="str">
        <f>IF($C$22="","",J22-'10.返済計画'!J22)</f>
        <v/>
      </c>
      <c r="M22" s="288" t="s">
        <v>326</v>
      </c>
      <c r="N22" s="289"/>
    </row>
    <row r="23" spans="2:14" ht="15" customHeight="1" x14ac:dyDescent="0.15">
      <c r="B23" s="14">
        <v>12</v>
      </c>
      <c r="C23" s="244"/>
      <c r="D23" s="46"/>
      <c r="E23" s="239" t="str">
        <f t="shared" si="1"/>
        <v/>
      </c>
      <c r="F23" s="225"/>
      <c r="G23" s="13" t="str">
        <f>IF($C$23="","",F23-'10.返済計画'!F23)</f>
        <v/>
      </c>
      <c r="H23" s="13" t="str">
        <f>IF($C$23="","",G23-'10.返済計画'!G23)</f>
        <v/>
      </c>
      <c r="I23" s="13" t="str">
        <f>IF($C$23="","",H23-'10.返済計画'!H23)</f>
        <v/>
      </c>
      <c r="J23" s="13" t="str">
        <f>IF($C$23="","",I23-'10.返済計画'!I23)</f>
        <v/>
      </c>
      <c r="K23" s="121" t="str">
        <f>IF($C$23="","",J23-'10.返済計画'!J23)</f>
        <v/>
      </c>
    </row>
    <row r="24" spans="2:14" ht="15" customHeight="1" x14ac:dyDescent="0.15">
      <c r="B24" s="14">
        <v>13</v>
      </c>
      <c r="C24" s="244"/>
      <c r="D24" s="46"/>
      <c r="E24" s="239" t="str">
        <f t="shared" si="1"/>
        <v/>
      </c>
      <c r="F24" s="225"/>
      <c r="G24" s="13" t="str">
        <f>IF($C$24="","",F24-'10.返済計画'!F24)</f>
        <v/>
      </c>
      <c r="H24" s="13" t="str">
        <f>IF($C$24="","",G24-'10.返済計画'!G24)</f>
        <v/>
      </c>
      <c r="I24" s="13" t="str">
        <f>IF($C$24="","",H24-'10.返済計画'!H24)</f>
        <v/>
      </c>
      <c r="J24" s="13" t="str">
        <f>IF($C$24="","",I24-'10.返済計画'!I24)</f>
        <v/>
      </c>
      <c r="K24" s="121" t="str">
        <f>IF($C$24="","",J24-'10.返済計画'!J24)</f>
        <v/>
      </c>
    </row>
    <row r="25" spans="2:14" ht="15" customHeight="1" x14ac:dyDescent="0.15">
      <c r="B25" s="14">
        <v>14</v>
      </c>
      <c r="C25" s="244"/>
      <c r="D25" s="46"/>
      <c r="E25" s="239" t="str">
        <f t="shared" si="1"/>
        <v/>
      </c>
      <c r="F25" s="225"/>
      <c r="G25" s="13" t="str">
        <f>IF($C$25="","",F25-'10.返済計画'!F25)</f>
        <v/>
      </c>
      <c r="H25" s="13" t="str">
        <f>IF($C$25="","",G25-'10.返済計画'!G25)</f>
        <v/>
      </c>
      <c r="I25" s="13" t="str">
        <f>IF($C$25="","",H25-'10.返済計画'!H25)</f>
        <v/>
      </c>
      <c r="J25" s="13" t="str">
        <f>IF($C$25="","",I25-'10.返済計画'!I25)</f>
        <v/>
      </c>
      <c r="K25" s="121" t="str">
        <f>IF($C$25="","",J25-'10.返済計画'!J25)</f>
        <v/>
      </c>
    </row>
    <row r="26" spans="2:14" ht="15" customHeight="1" x14ac:dyDescent="0.15">
      <c r="B26" s="14">
        <v>15</v>
      </c>
      <c r="C26" s="244"/>
      <c r="D26" s="46"/>
      <c r="E26" s="239" t="str">
        <f t="shared" si="1"/>
        <v/>
      </c>
      <c r="F26" s="225"/>
      <c r="G26" s="13" t="str">
        <f>IF($C$26="","",F26-'10.返済計画'!F26)</f>
        <v/>
      </c>
      <c r="H26" s="13" t="str">
        <f>IF($C$26="","",G26-'10.返済計画'!G26)</f>
        <v/>
      </c>
      <c r="I26" s="13" t="str">
        <f>IF($C$26="","",H26-'10.返済計画'!H26)</f>
        <v/>
      </c>
      <c r="J26" s="13" t="str">
        <f>IF($C$26="","",I26-'10.返済計画'!I26)</f>
        <v/>
      </c>
      <c r="K26" s="121" t="str">
        <f>IF($C$26="","",J26-'10.返済計画'!J26)</f>
        <v/>
      </c>
    </row>
    <row r="27" spans="2:14" ht="15" customHeight="1" x14ac:dyDescent="0.15">
      <c r="B27" s="15">
        <v>16</v>
      </c>
      <c r="C27" s="252" t="s">
        <v>106</v>
      </c>
      <c r="D27" s="5">
        <f>SUM(D20:D26)</f>
        <v>0</v>
      </c>
      <c r="E27" s="34" t="str">
        <f>IF(D20="","",D27/$D$27)</f>
        <v/>
      </c>
      <c r="F27" s="5">
        <f>SUM(F20:F26)</f>
        <v>2000</v>
      </c>
      <c r="G27" s="5" t="str">
        <f t="shared" ref="G27:K27" si="2">IF(G20="","",SUM(G20:G26))</f>
        <v/>
      </c>
      <c r="H27" s="5" t="str">
        <f t="shared" si="2"/>
        <v/>
      </c>
      <c r="I27" s="5" t="str">
        <f t="shared" si="2"/>
        <v/>
      </c>
      <c r="J27" s="5" t="str">
        <f t="shared" si="2"/>
        <v/>
      </c>
      <c r="K27" s="210" t="str">
        <f t="shared" si="2"/>
        <v/>
      </c>
    </row>
    <row r="28" spans="2:14" ht="15" customHeight="1" x14ac:dyDescent="0.15">
      <c r="B28" s="15">
        <v>17</v>
      </c>
      <c r="C28" s="245"/>
      <c r="D28" s="228"/>
      <c r="E28" s="240" t="s">
        <v>259</v>
      </c>
      <c r="F28" s="246">
        <v>0</v>
      </c>
      <c r="G28" s="241">
        <f>IF($F$28="","",F28-'10.返済計画'!F28)</f>
        <v>0</v>
      </c>
      <c r="H28" s="241">
        <f>IF($F$28="","",G28-'10.返済計画'!G28)</f>
        <v>0</v>
      </c>
      <c r="I28" s="241">
        <f>IF($F$28="","",H28-'10.返済計画'!H28)</f>
        <v>0</v>
      </c>
      <c r="J28" s="241">
        <f>IF($F$28="","",I28-'10.返済計画'!I28)</f>
        <v>0</v>
      </c>
      <c r="K28" s="257">
        <f>IF($F$28="","",J28-'10.返済計画'!J28)</f>
        <v>0</v>
      </c>
    </row>
    <row r="29" spans="2:14" ht="15" customHeight="1" x14ac:dyDescent="0.15">
      <c r="B29" s="18">
        <v>18</v>
      </c>
      <c r="C29" s="251" t="s">
        <v>107</v>
      </c>
      <c r="D29" s="5">
        <f>D27+D28</f>
        <v>0</v>
      </c>
      <c r="E29" s="34"/>
      <c r="F29" s="5">
        <f>F27+F28</f>
        <v>2000</v>
      </c>
      <c r="G29" s="5" t="str">
        <f>IF($D$20="","",G28+G27)</f>
        <v/>
      </c>
      <c r="H29" s="5" t="str">
        <f t="shared" ref="H29:J29" si="3">IF($D$20="","",H28+H27)</f>
        <v/>
      </c>
      <c r="I29" s="5" t="str">
        <f t="shared" si="3"/>
        <v/>
      </c>
      <c r="J29" s="5" t="str">
        <f t="shared" si="3"/>
        <v/>
      </c>
      <c r="K29" s="210" t="str">
        <f>IF($D$20="","",K28+K27)</f>
        <v/>
      </c>
    </row>
    <row r="30" spans="2:14" ht="15" customHeight="1" x14ac:dyDescent="0.15">
      <c r="F30" s="204" t="s">
        <v>260</v>
      </c>
    </row>
    <row r="31" spans="2:14" ht="15" customHeight="1" x14ac:dyDescent="0.15">
      <c r="B31" s="311" t="s">
        <v>352</v>
      </c>
      <c r="C31" s="308"/>
      <c r="D31" s="314"/>
      <c r="E31" s="315"/>
      <c r="F31" s="323"/>
      <c r="G31" s="315"/>
      <c r="H31" s="315"/>
      <c r="I31" s="315"/>
      <c r="J31" s="315"/>
      <c r="K31" s="316"/>
    </row>
    <row r="32" spans="2:14" ht="15" customHeight="1" x14ac:dyDescent="0.15">
      <c r="B32" s="312" t="s">
        <v>350</v>
      </c>
      <c r="C32" s="309"/>
      <c r="D32" s="317"/>
      <c r="E32" s="318"/>
      <c r="F32" s="324"/>
      <c r="G32" s="318"/>
      <c r="H32" s="318"/>
      <c r="I32" s="318"/>
      <c r="J32" s="318"/>
      <c r="K32" s="319"/>
    </row>
    <row r="33" spans="2:11" ht="15" customHeight="1" x14ac:dyDescent="0.15">
      <c r="B33" s="313" t="s">
        <v>351</v>
      </c>
      <c r="C33" s="310"/>
      <c r="D33" s="320"/>
      <c r="E33" s="321"/>
      <c r="F33" s="325"/>
      <c r="G33" s="321"/>
      <c r="H33" s="321"/>
      <c r="I33" s="321"/>
      <c r="J33" s="321"/>
      <c r="K33" s="322"/>
    </row>
    <row r="34" spans="2:11" ht="15" customHeight="1" x14ac:dyDescent="0.15">
      <c r="D34" s="236"/>
    </row>
    <row r="35" spans="2:11" ht="15" customHeight="1" x14ac:dyDescent="0.15"/>
    <row r="36" spans="2:11" ht="15" customHeight="1" x14ac:dyDescent="0.15"/>
    <row r="37" spans="2:11" ht="15" customHeight="1" x14ac:dyDescent="0.15"/>
    <row r="38" spans="2:11" ht="15" customHeight="1" x14ac:dyDescent="0.15"/>
    <row r="39" spans="2:11" ht="15" customHeight="1" x14ac:dyDescent="0.15"/>
    <row r="40" spans="2:11" ht="15" customHeight="1" x14ac:dyDescent="0.15"/>
    <row r="41" spans="2:11" ht="15" customHeight="1" x14ac:dyDescent="0.15"/>
    <row r="42" spans="2:11" ht="15" customHeight="1" x14ac:dyDescent="0.15"/>
    <row r="43" spans="2:11" ht="15" customHeight="1" x14ac:dyDescent="0.15"/>
    <row r="44" spans="2:11" ht="15" customHeight="1" x14ac:dyDescent="0.15"/>
    <row r="45" spans="2:11" ht="15" customHeight="1" x14ac:dyDescent="0.15"/>
    <row r="46" spans="2:11" ht="15" customHeight="1" x14ac:dyDescent="0.15"/>
    <row r="47" spans="2:11" ht="15" customHeight="1" x14ac:dyDescent="0.15"/>
    <row r="48" spans="2:1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sheetData>
  <sheetProtection password="DD60" sheet="1" objects="1" scenarios="1"/>
  <mergeCells count="5">
    <mergeCell ref="K14:K15"/>
    <mergeCell ref="M7:N7"/>
    <mergeCell ref="M8:N8"/>
    <mergeCell ref="M10:N10"/>
    <mergeCell ref="M20:N20"/>
  </mergeCells>
  <phoneticPr fontId="1"/>
  <pageMargins left="0.70866141732283472" right="0.70866141732283472" top="0.47244094488188981" bottom="0.74803149606299213" header="0.31496062992125984" footer="0.31496062992125984"/>
  <pageSetup paperSize="9" orientation="landscape" r:id="rId1"/>
  <headerFooter>
    <oddFooter>&amp;CP9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L44"/>
  <sheetViews>
    <sheetView workbookViewId="0">
      <selection activeCell="C1" sqref="C1"/>
    </sheetView>
  </sheetViews>
  <sheetFormatPr defaultRowHeight="12" x14ac:dyDescent="0.15"/>
  <cols>
    <col min="1" max="2" width="2.85546875" style="1" customWidth="1"/>
    <col min="3" max="3" width="23.28515625" style="1" customWidth="1"/>
    <col min="4" max="10" width="16" style="1" customWidth="1"/>
    <col min="11" max="11" width="3.28515625" style="1" customWidth="1"/>
    <col min="12" max="12" width="27" style="1" customWidth="1"/>
    <col min="13" max="16384" width="9.140625" style="1"/>
  </cols>
  <sheetData>
    <row r="1" spans="2:10" ht="15" customHeight="1" x14ac:dyDescent="0.15">
      <c r="C1" s="168" t="s">
        <v>245</v>
      </c>
    </row>
    <row r="2" spans="2:10" ht="15" customHeight="1" x14ac:dyDescent="0.15"/>
    <row r="3" spans="2:10" ht="8.25" customHeight="1" x14ac:dyDescent="0.15"/>
    <row r="4" spans="2:10" ht="15" customHeight="1" x14ac:dyDescent="0.15">
      <c r="D4" s="158" t="s">
        <v>101</v>
      </c>
    </row>
    <row r="5" spans="2:10" ht="15" customHeight="1" x14ac:dyDescent="0.15">
      <c r="B5" s="169"/>
      <c r="C5" s="170" t="s">
        <v>102</v>
      </c>
      <c r="D5" s="170" t="s">
        <v>247</v>
      </c>
      <c r="E5" s="176" t="s">
        <v>255</v>
      </c>
      <c r="F5" s="204" t="s">
        <v>262</v>
      </c>
    </row>
    <row r="6" spans="2:10" ht="15" customHeight="1" x14ac:dyDescent="0.15">
      <c r="B6" s="174"/>
      <c r="C6" s="206" t="s">
        <v>246</v>
      </c>
      <c r="D6" s="206" t="s">
        <v>298</v>
      </c>
      <c r="E6" s="207" t="s">
        <v>248</v>
      </c>
      <c r="F6" s="205" t="s">
        <v>256</v>
      </c>
    </row>
    <row r="7" spans="2:10" ht="15" customHeight="1" x14ac:dyDescent="0.15">
      <c r="B7" s="208">
        <v>1</v>
      </c>
      <c r="C7" s="209" t="str">
        <f>'9.返済計画'!C7</f>
        <v>姫路信用金庫</v>
      </c>
      <c r="D7" s="223"/>
      <c r="E7" s="224"/>
      <c r="F7" s="1" t="s">
        <v>310</v>
      </c>
    </row>
    <row r="8" spans="2:10" ht="15" customHeight="1" x14ac:dyDescent="0.15">
      <c r="B8" s="14">
        <v>2</v>
      </c>
      <c r="C8" s="8" t="str">
        <f>'9.返済計画'!C8</f>
        <v/>
      </c>
      <c r="D8" s="225"/>
      <c r="E8" s="226"/>
      <c r="F8" s="205" t="s">
        <v>301</v>
      </c>
    </row>
    <row r="9" spans="2:10" ht="15" customHeight="1" x14ac:dyDescent="0.15">
      <c r="B9" s="14">
        <v>3</v>
      </c>
      <c r="C9" s="8" t="str">
        <f>'9.返済計画'!C9</f>
        <v/>
      </c>
      <c r="D9" s="225"/>
      <c r="E9" s="226"/>
      <c r="F9" s="205" t="s">
        <v>258</v>
      </c>
      <c r="H9" s="254"/>
      <c r="I9" s="1" t="s">
        <v>267</v>
      </c>
    </row>
    <row r="10" spans="2:10" ht="15" customHeight="1" x14ac:dyDescent="0.15">
      <c r="B10" s="14">
        <v>4</v>
      </c>
      <c r="C10" s="8" t="str">
        <f>'9.返済計画'!C10</f>
        <v/>
      </c>
      <c r="D10" s="225"/>
      <c r="E10" s="226"/>
      <c r="F10" s="1" t="s">
        <v>299</v>
      </c>
    </row>
    <row r="11" spans="2:10" ht="15" customHeight="1" x14ac:dyDescent="0.15">
      <c r="B11" s="14">
        <v>5</v>
      </c>
      <c r="C11" s="8" t="str">
        <f>'9.返済計画'!C11</f>
        <v/>
      </c>
      <c r="D11" s="225"/>
      <c r="E11" s="226"/>
      <c r="F11" s="205" t="s">
        <v>261</v>
      </c>
    </row>
    <row r="12" spans="2:10" ht="15" customHeight="1" x14ac:dyDescent="0.15">
      <c r="B12" s="14">
        <v>6</v>
      </c>
      <c r="C12" s="8" t="str">
        <f>'9.返済計画'!C12</f>
        <v/>
      </c>
      <c r="D12" s="225"/>
      <c r="E12" s="226"/>
    </row>
    <row r="13" spans="2:10" ht="15" customHeight="1" thickBot="1" x14ac:dyDescent="0.2">
      <c r="B13" s="14">
        <v>7</v>
      </c>
      <c r="C13" s="8" t="str">
        <f>IF('9.返済計画'!C13="","",'9.返済計画'!C13)</f>
        <v/>
      </c>
      <c r="D13" s="225"/>
      <c r="E13" s="226"/>
    </row>
    <row r="14" spans="2:10" ht="15" customHeight="1" x14ac:dyDescent="0.15">
      <c r="B14" s="15">
        <v>8</v>
      </c>
      <c r="C14" s="203" t="str">
        <f>'9.返済計画'!C14</f>
        <v>小計</v>
      </c>
      <c r="D14" s="5">
        <f>SUM(D7:D13)</f>
        <v>0</v>
      </c>
      <c r="E14" s="210" t="str">
        <f>IF(E7="","",SUM(E7:E13))</f>
        <v/>
      </c>
      <c r="J14" s="522" t="s">
        <v>281</v>
      </c>
    </row>
    <row r="15" spans="2:10" ht="15" customHeight="1" thickBot="1" x14ac:dyDescent="0.2">
      <c r="J15" s="523"/>
    </row>
    <row r="16" spans="2:10" ht="15" customHeight="1" x14ac:dyDescent="0.15"/>
    <row r="17" spans="2:12" ht="15" customHeight="1" x14ac:dyDescent="0.15">
      <c r="J17" s="158" t="s">
        <v>101</v>
      </c>
    </row>
    <row r="18" spans="2:12" ht="15" customHeight="1" thickBot="1" x14ac:dyDescent="0.2">
      <c r="B18" s="169"/>
      <c r="C18" s="211" t="s">
        <v>102</v>
      </c>
      <c r="D18" s="212" t="s">
        <v>251</v>
      </c>
      <c r="E18" s="170" t="s">
        <v>95</v>
      </c>
      <c r="F18" s="170" t="s">
        <v>96</v>
      </c>
      <c r="G18" s="170" t="s">
        <v>97</v>
      </c>
      <c r="H18" s="170" t="s">
        <v>98</v>
      </c>
      <c r="I18" s="170" t="s">
        <v>99</v>
      </c>
      <c r="J18" s="176" t="s">
        <v>100</v>
      </c>
    </row>
    <row r="19" spans="2:12" ht="15" customHeight="1" thickBot="1" x14ac:dyDescent="0.2">
      <c r="B19" s="174"/>
      <c r="C19" s="213" t="s">
        <v>249</v>
      </c>
      <c r="D19" s="214" t="s">
        <v>257</v>
      </c>
      <c r="E19" s="215">
        <f>'9.返済計画'!F19</f>
        <v>43935</v>
      </c>
      <c r="F19" s="215">
        <f>'9.返済計画'!G19</f>
        <v>44301</v>
      </c>
      <c r="G19" s="215">
        <f>'9.返済計画'!H19</f>
        <v>44666</v>
      </c>
      <c r="H19" s="215">
        <f>'9.返済計画'!I19</f>
        <v>45031</v>
      </c>
      <c r="I19" s="215">
        <f>'9.返済計画'!J19</f>
        <v>45396</v>
      </c>
      <c r="J19" s="216">
        <f>'9.返済計画'!K19</f>
        <v>45762</v>
      </c>
      <c r="L19" s="301" t="s">
        <v>302</v>
      </c>
    </row>
    <row r="20" spans="2:12" ht="15" customHeight="1" x14ac:dyDescent="0.15">
      <c r="B20" s="208">
        <v>9</v>
      </c>
      <c r="C20" s="209" t="str">
        <f>IF('9.返済計画'!C20="","",'9.返済計画'!C20)</f>
        <v>姫路信用金庫</v>
      </c>
      <c r="D20" s="297" t="str">
        <f>IF($D$29="","",D27*'9.返済計画'!$E$20)</f>
        <v/>
      </c>
      <c r="E20" s="297" t="str">
        <f>IF($D$29="","",E27*'9.返済計画'!$E$20)</f>
        <v/>
      </c>
      <c r="F20" s="297" t="str">
        <f>IF($D$29="","",F27*'9.返済計画'!$E$20)</f>
        <v/>
      </c>
      <c r="G20" s="297" t="str">
        <f>IF($D$29="","",G27*'9.返済計画'!$E$20)</f>
        <v/>
      </c>
      <c r="H20" s="297" t="str">
        <f>IF($D$29="","",H27*'9.返済計画'!$E$20)</f>
        <v/>
      </c>
      <c r="I20" s="297" t="str">
        <f>IF($D$29="","",I27*'9.返済計画'!$E$20)</f>
        <v/>
      </c>
      <c r="J20" s="298" t="str">
        <f>IF($D$29="","",J27*'9.返済計画'!$E$20)</f>
        <v/>
      </c>
      <c r="L20" s="302" t="s">
        <v>303</v>
      </c>
    </row>
    <row r="21" spans="2:12" ht="15" customHeight="1" x14ac:dyDescent="0.15">
      <c r="B21" s="14">
        <v>10</v>
      </c>
      <c r="C21" s="8" t="str">
        <f>IF('9.返済計画'!C21="","",'9.返済計画'!C21)</f>
        <v/>
      </c>
      <c r="D21" s="299" t="str">
        <f>IF($D$29="","",D27*'9.返済計画'!$E$21)</f>
        <v/>
      </c>
      <c r="E21" s="299" t="str">
        <f>IF($C$21="","",E27*'9.返済計画'!$E$21)</f>
        <v/>
      </c>
      <c r="F21" s="299" t="str">
        <f>IF($C$21="","",F27*'9.返済計画'!$E$21)</f>
        <v/>
      </c>
      <c r="G21" s="299" t="str">
        <f>IF($C$21="","",G27*'9.返済計画'!$E$21)</f>
        <v/>
      </c>
      <c r="H21" s="299" t="str">
        <f>IF($C$21="","",H27*'9.返済計画'!$E$21)</f>
        <v/>
      </c>
      <c r="I21" s="299" t="str">
        <f>IF($C$21="","",I27*'9.返済計画'!$E$21)</f>
        <v/>
      </c>
      <c r="J21" s="300" t="str">
        <f>IF($C$21="","",J27*'9.返済計画'!$E$21)</f>
        <v/>
      </c>
      <c r="L21" s="303" t="s">
        <v>304</v>
      </c>
    </row>
    <row r="22" spans="2:12" ht="15" customHeight="1" x14ac:dyDescent="0.15">
      <c r="B22" s="14">
        <v>11</v>
      </c>
      <c r="C22" s="8" t="str">
        <f>IF('9.返済計画'!C22="","",'9.返済計画'!C22)</f>
        <v/>
      </c>
      <c r="D22" s="299" t="str">
        <f>IF($C$22="","",D27*'9.返済計画'!$E$22)</f>
        <v/>
      </c>
      <c r="E22" s="299" t="str">
        <f>IF($C$22="","",E27*'9.返済計画'!$E$22)</f>
        <v/>
      </c>
      <c r="F22" s="299" t="str">
        <f>IF($C$22="","",F27*'9.返済計画'!$E$22)</f>
        <v/>
      </c>
      <c r="G22" s="299" t="str">
        <f>IF($C$22="","",G27*'9.返済計画'!$E$22)</f>
        <v/>
      </c>
      <c r="H22" s="299" t="str">
        <f>IF($C$22="","",H27*'9.返済計画'!$E$22)</f>
        <v/>
      </c>
      <c r="I22" s="299" t="str">
        <f>IF($C$22="","",I27*'9.返済計画'!$E$22)</f>
        <v/>
      </c>
      <c r="J22" s="300" t="str">
        <f>IF($C$22="","",J27*'9.返済計画'!$E$22)</f>
        <v/>
      </c>
      <c r="L22" s="303"/>
    </row>
    <row r="23" spans="2:12" ht="15" customHeight="1" x14ac:dyDescent="0.15">
      <c r="B23" s="14">
        <v>12</v>
      </c>
      <c r="C23" s="8" t="str">
        <f>IF('9.返済計画'!C23="","",'9.返済計画'!C23)</f>
        <v/>
      </c>
      <c r="D23" s="299" t="str">
        <f>IF($C$23="","",D27*'9.返済計画'!$E$23)</f>
        <v/>
      </c>
      <c r="E23" s="299" t="str">
        <f>IF($C$23="","",E27*'9.返済計画'!$E$23)</f>
        <v/>
      </c>
      <c r="F23" s="299" t="str">
        <f>IF($C$23="","",F27*'9.返済計画'!$E$23)</f>
        <v/>
      </c>
      <c r="G23" s="299" t="str">
        <f>IF($C$23="","",G27*'9.返済計画'!$E$23)</f>
        <v/>
      </c>
      <c r="H23" s="299" t="str">
        <f>IF($C$23="","",H27*'9.返済計画'!$E$23)</f>
        <v/>
      </c>
      <c r="I23" s="299" t="str">
        <f>IF($C$23="","",I27*'9.返済計画'!$E$23)</f>
        <v/>
      </c>
      <c r="J23" s="300" t="str">
        <f>IF($C$23="","",J27*'9.返済計画'!$E$23)</f>
        <v/>
      </c>
      <c r="L23" s="303" t="s">
        <v>305</v>
      </c>
    </row>
    <row r="24" spans="2:12" ht="15" customHeight="1" x14ac:dyDescent="0.15">
      <c r="B24" s="14">
        <v>13</v>
      </c>
      <c r="C24" s="8" t="str">
        <f>IF('9.返済計画'!C24="","",'9.返済計画'!C24)</f>
        <v/>
      </c>
      <c r="D24" s="299" t="str">
        <f>IF($C$24="","",D27*'9.返済計画'!$E$24)</f>
        <v/>
      </c>
      <c r="E24" s="299" t="str">
        <f>IF($C$24="","",E27*'9.返済計画'!$E$24)</f>
        <v/>
      </c>
      <c r="F24" s="299" t="str">
        <f>IF($C$24="","",F27*'9.返済計画'!$E$24)</f>
        <v/>
      </c>
      <c r="G24" s="299" t="str">
        <f>IF($C$24="","",G27*'9.返済計画'!$E$24)</f>
        <v/>
      </c>
      <c r="H24" s="299" t="str">
        <f>IF($C$24="","",H27*'9.返済計画'!$E$24)</f>
        <v/>
      </c>
      <c r="I24" s="299" t="str">
        <f>IF($C$24="","",I27*'9.返済計画'!$E$24)</f>
        <v/>
      </c>
      <c r="J24" s="300" t="str">
        <f>IF($C$24="","",J27*'9.返済計画'!$E$24)</f>
        <v/>
      </c>
      <c r="L24" s="303" t="s">
        <v>306</v>
      </c>
    </row>
    <row r="25" spans="2:12" ht="15" customHeight="1" x14ac:dyDescent="0.15">
      <c r="B25" s="14">
        <v>14</v>
      </c>
      <c r="C25" s="8" t="str">
        <f>IF('9.返済計画'!C25="","",'9.返済計画'!C25)</f>
        <v/>
      </c>
      <c r="D25" s="299" t="str">
        <f>IF($C$25="","",D27*'9.返済計画'!$E$25)</f>
        <v/>
      </c>
      <c r="E25" s="299" t="str">
        <f>IF($C$25="","",E27*'9.返済計画'!$E$25)</f>
        <v/>
      </c>
      <c r="F25" s="299" t="str">
        <f>IF($C$25="","",F27*'9.返済計画'!$E$25)</f>
        <v/>
      </c>
      <c r="G25" s="299" t="str">
        <f>IF($C$25="","",G27*'9.返済計画'!$E$25)</f>
        <v/>
      </c>
      <c r="H25" s="299" t="str">
        <f>IF($C$25="","",H27*'9.返済計画'!$E$25)</f>
        <v/>
      </c>
      <c r="I25" s="299" t="str">
        <f>IF($C$25="","",I27*'9.返済計画'!$E$25)</f>
        <v/>
      </c>
      <c r="J25" s="300" t="str">
        <f>IF($C$25="","",J27*'9.返済計画'!$E$25)</f>
        <v/>
      </c>
      <c r="L25" s="303" t="s">
        <v>307</v>
      </c>
    </row>
    <row r="26" spans="2:12" ht="15" customHeight="1" thickBot="1" x14ac:dyDescent="0.2">
      <c r="B26" s="14">
        <v>15</v>
      </c>
      <c r="C26" s="8" t="str">
        <f>IF('9.返済計画'!C26="","",'9.返済計画'!C26)</f>
        <v/>
      </c>
      <c r="D26" s="299" t="str">
        <f>IF($C$26="","",D27*'9.返済計画'!$E$26)</f>
        <v/>
      </c>
      <c r="E26" s="299" t="str">
        <f>IF($C$26="","",E27*'9.返済計画'!$E$26)</f>
        <v/>
      </c>
      <c r="F26" s="299" t="str">
        <f>IF($C$26="","",F27*'9.返済計画'!$E$26)</f>
        <v/>
      </c>
      <c r="G26" s="299" t="str">
        <f>IF($C$26="","",G27*'9.返済計画'!$E$26)</f>
        <v/>
      </c>
      <c r="H26" s="299" t="str">
        <f>IF($C$26="","",H27*'9.返済計画'!$E$26)</f>
        <v/>
      </c>
      <c r="I26" s="299" t="str">
        <f>IF($C$26="","",I27*'9.返済計画'!$E$26)</f>
        <v/>
      </c>
      <c r="J26" s="300" t="str">
        <f>IF($C$26="","",J27*'9.返済計画'!$E$26)</f>
        <v/>
      </c>
      <c r="L26" s="304" t="s">
        <v>308</v>
      </c>
    </row>
    <row r="27" spans="2:12" ht="15" customHeight="1" thickBot="1" x14ac:dyDescent="0.2">
      <c r="B27" s="15">
        <v>16</v>
      </c>
      <c r="C27" s="203" t="s">
        <v>106</v>
      </c>
      <c r="D27" s="5">
        <f>IF($C$20="","",D29-D28)</f>
        <v>0</v>
      </c>
      <c r="E27" s="5">
        <f t="shared" ref="E27:J27" si="0">IF($C$20="","",E29-E28)</f>
        <v>0</v>
      </c>
      <c r="F27" s="5">
        <f t="shared" si="0"/>
        <v>0</v>
      </c>
      <c r="G27" s="5">
        <f t="shared" si="0"/>
        <v>0</v>
      </c>
      <c r="H27" s="5">
        <f t="shared" si="0"/>
        <v>0</v>
      </c>
      <c r="I27" s="5">
        <f t="shared" si="0"/>
        <v>0</v>
      </c>
      <c r="J27" s="210">
        <f t="shared" si="0"/>
        <v>0</v>
      </c>
    </row>
    <row r="28" spans="2:12" ht="15" customHeight="1" thickBot="1" x14ac:dyDescent="0.2">
      <c r="B28" s="15">
        <v>17</v>
      </c>
      <c r="C28" s="217" t="str">
        <f>IF('9.返済計画'!C28="","",'9.返済計画'!C28)</f>
        <v/>
      </c>
      <c r="D28" s="227"/>
      <c r="E28" s="228"/>
      <c r="F28" s="228"/>
      <c r="G28" s="228"/>
      <c r="H28" s="228"/>
      <c r="I28" s="228"/>
      <c r="J28" s="229"/>
      <c r="L28" s="268" t="s">
        <v>302</v>
      </c>
    </row>
    <row r="29" spans="2:12" ht="15" customHeight="1" x14ac:dyDescent="0.15">
      <c r="B29" s="218">
        <v>18</v>
      </c>
      <c r="C29" s="219" t="s">
        <v>300</v>
      </c>
      <c r="D29" s="230"/>
      <c r="E29" s="231"/>
      <c r="F29" s="231"/>
      <c r="G29" s="231"/>
      <c r="H29" s="231"/>
      <c r="I29" s="231"/>
      <c r="J29" s="232"/>
      <c r="L29" s="524" t="s">
        <v>315</v>
      </c>
    </row>
    <row r="30" spans="2:12" ht="15" customHeight="1" thickBot="1" x14ac:dyDescent="0.2">
      <c r="B30" s="26"/>
      <c r="C30" s="26"/>
      <c r="D30" s="250"/>
      <c r="E30" s="23"/>
      <c r="F30" s="26"/>
      <c r="G30" s="26"/>
      <c r="H30" s="26"/>
      <c r="I30" s="26"/>
      <c r="J30" s="26"/>
      <c r="L30" s="525"/>
    </row>
    <row r="31" spans="2:12" ht="15" customHeight="1" x14ac:dyDescent="0.15">
      <c r="B31" s="218">
        <v>19</v>
      </c>
      <c r="C31" s="220" t="s">
        <v>253</v>
      </c>
      <c r="D31" s="220" t="s">
        <v>252</v>
      </c>
      <c r="E31" s="221">
        <f>'8.PL'!F38</f>
        <v>0</v>
      </c>
      <c r="F31" s="221">
        <f>'8.PL'!G38</f>
        <v>0</v>
      </c>
      <c r="G31" s="221">
        <f>'8.PL'!H38</f>
        <v>0</v>
      </c>
      <c r="H31" s="221">
        <f>'8.PL'!I38</f>
        <v>0</v>
      </c>
      <c r="I31" s="221">
        <f>'8.PL'!J38</f>
        <v>0</v>
      </c>
      <c r="J31" s="222">
        <f>'8.PL'!K38</f>
        <v>0</v>
      </c>
    </row>
    <row r="32" spans="2:12" ht="15" customHeight="1" x14ac:dyDescent="0.15"/>
    <row r="33" spans="2:10" ht="15" customHeight="1" x14ac:dyDescent="0.15">
      <c r="B33" s="311" t="s">
        <v>349</v>
      </c>
      <c r="C33" s="308"/>
      <c r="D33" s="314"/>
      <c r="E33" s="315"/>
      <c r="F33" s="315"/>
      <c r="G33" s="315"/>
      <c r="H33" s="315"/>
      <c r="I33" s="315"/>
      <c r="J33" s="316"/>
    </row>
    <row r="34" spans="2:10" ht="15" customHeight="1" x14ac:dyDescent="0.15">
      <c r="B34" s="312" t="s">
        <v>350</v>
      </c>
      <c r="C34" s="309"/>
      <c r="D34" s="317"/>
      <c r="E34" s="318"/>
      <c r="F34" s="318"/>
      <c r="G34" s="318"/>
      <c r="H34" s="318"/>
      <c r="I34" s="318"/>
      <c r="J34" s="319"/>
    </row>
    <row r="35" spans="2:10" ht="15" customHeight="1" x14ac:dyDescent="0.15">
      <c r="B35" s="313" t="s">
        <v>351</v>
      </c>
      <c r="C35" s="310"/>
      <c r="D35" s="320"/>
      <c r="E35" s="321"/>
      <c r="F35" s="321"/>
      <c r="G35" s="321"/>
      <c r="H35" s="321"/>
      <c r="I35" s="321"/>
      <c r="J35" s="322"/>
    </row>
    <row r="36" spans="2:10" ht="5.25" customHeight="1" x14ac:dyDescent="0.15"/>
    <row r="37" spans="2:10" ht="15" customHeight="1" x14ac:dyDescent="0.15"/>
    <row r="38" spans="2:10" ht="15" customHeight="1" x14ac:dyDescent="0.15"/>
    <row r="39" spans="2:10" ht="15" customHeight="1" x14ac:dyDescent="0.15"/>
    <row r="40" spans="2:10" ht="15" customHeight="1" x14ac:dyDescent="0.15"/>
    <row r="41" spans="2:10" ht="15" customHeight="1" x14ac:dyDescent="0.15"/>
    <row r="42" spans="2:10" ht="15" customHeight="1" x14ac:dyDescent="0.15"/>
    <row r="43" spans="2:10" ht="15" customHeight="1" x14ac:dyDescent="0.15"/>
    <row r="44" spans="2:10" ht="15" customHeight="1" x14ac:dyDescent="0.15"/>
  </sheetData>
  <sheetProtection password="DDB1" sheet="1" objects="1" scenarios="1"/>
  <mergeCells count="2">
    <mergeCell ref="J14:J15"/>
    <mergeCell ref="L29:L30"/>
  </mergeCells>
  <phoneticPr fontId="1"/>
  <pageMargins left="0.70866141732283472" right="0.70866141732283472" top="0.74803149606299213" bottom="0.74803149606299213" header="0.31496062992125984" footer="0.31496062992125984"/>
  <pageSetup paperSize="9" orientation="landscape" r:id="rId1"/>
  <headerFooter>
    <oddFooter>&amp;CP10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1"/>
  <sheetViews>
    <sheetView workbookViewId="0">
      <selection activeCell="B2" sqref="B2"/>
    </sheetView>
  </sheetViews>
  <sheetFormatPr defaultRowHeight="12" x14ac:dyDescent="0.15"/>
  <cols>
    <col min="1" max="1" width="1.28515625" customWidth="1"/>
    <col min="2" max="3" width="4.5703125" customWidth="1"/>
    <col min="4" max="4" width="67.7109375" customWidth="1"/>
    <col min="5" max="5" width="2.85546875" customWidth="1"/>
    <col min="6" max="6" width="67.7109375" customWidth="1"/>
    <col min="7" max="7" width="2" customWidth="1"/>
  </cols>
  <sheetData>
    <row r="1" spans="2:6" ht="4.5" customHeight="1" x14ac:dyDescent="0.15"/>
    <row r="2" spans="2:6" ht="21" customHeight="1" x14ac:dyDescent="0.15">
      <c r="B2" s="256" t="s">
        <v>199</v>
      </c>
      <c r="C2" s="256"/>
      <c r="D2" s="256"/>
      <c r="E2" s="256"/>
      <c r="F2" s="256"/>
    </row>
    <row r="3" spans="2:6" ht="12.75" customHeight="1" x14ac:dyDescent="0.15">
      <c r="B3" s="62"/>
      <c r="C3" s="62"/>
      <c r="D3" s="62"/>
      <c r="E3" s="62"/>
      <c r="F3" s="62"/>
    </row>
    <row r="4" spans="2:6" ht="17.25" customHeight="1" x14ac:dyDescent="0.15">
      <c r="B4" s="62"/>
      <c r="C4" s="62"/>
      <c r="D4" s="74" t="s">
        <v>128</v>
      </c>
      <c r="E4" s="62"/>
      <c r="F4" s="74" t="s">
        <v>129</v>
      </c>
    </row>
    <row r="5" spans="2:6" ht="5.25" customHeight="1" x14ac:dyDescent="0.15">
      <c r="B5" s="529"/>
      <c r="C5" s="529"/>
      <c r="D5" s="62"/>
      <c r="E5" s="64"/>
      <c r="F5" s="62"/>
    </row>
    <row r="6" spans="2:6" ht="16.5" customHeight="1" x14ac:dyDescent="0.15">
      <c r="B6" s="530" t="s">
        <v>124</v>
      </c>
      <c r="C6" s="526" t="s">
        <v>125</v>
      </c>
      <c r="D6" s="71" t="s">
        <v>285</v>
      </c>
      <c r="E6" s="66"/>
      <c r="F6" s="67" t="s">
        <v>286</v>
      </c>
    </row>
    <row r="7" spans="2:6" ht="18" customHeight="1" x14ac:dyDescent="0.15">
      <c r="B7" s="531"/>
      <c r="C7" s="527"/>
      <c r="D7" s="72"/>
      <c r="E7" s="68"/>
      <c r="F7" s="69"/>
    </row>
    <row r="8" spans="2:6" ht="18" customHeight="1" x14ac:dyDescent="0.15">
      <c r="B8" s="531"/>
      <c r="C8" s="527"/>
      <c r="D8" s="72"/>
      <c r="E8" s="68"/>
      <c r="F8" s="69"/>
    </row>
    <row r="9" spans="2:6" ht="18" customHeight="1" x14ac:dyDescent="0.15">
      <c r="B9" s="531"/>
      <c r="C9" s="527"/>
      <c r="D9" s="72"/>
      <c r="E9" s="68"/>
      <c r="F9" s="69"/>
    </row>
    <row r="10" spans="2:6" ht="18" customHeight="1" x14ac:dyDescent="0.15">
      <c r="B10" s="531"/>
      <c r="C10" s="527"/>
      <c r="D10" s="72"/>
      <c r="E10" s="68"/>
      <c r="F10" s="69"/>
    </row>
    <row r="11" spans="2:6" ht="18" customHeight="1" x14ac:dyDescent="0.15">
      <c r="B11" s="531"/>
      <c r="C11" s="527"/>
      <c r="D11" s="72"/>
      <c r="E11" s="68"/>
      <c r="F11" s="69"/>
    </row>
    <row r="12" spans="2:6" ht="18" customHeight="1" x14ac:dyDescent="0.15">
      <c r="B12" s="531"/>
      <c r="C12" s="527"/>
      <c r="D12" s="72"/>
      <c r="E12" s="68"/>
      <c r="F12" s="69"/>
    </row>
    <row r="13" spans="2:6" ht="18" customHeight="1" x14ac:dyDescent="0.15">
      <c r="B13" s="531"/>
      <c r="C13" s="527"/>
      <c r="D13" s="72"/>
      <c r="E13" s="68"/>
      <c r="F13" s="69"/>
    </row>
    <row r="14" spans="2:6" ht="18" customHeight="1" x14ac:dyDescent="0.15">
      <c r="B14" s="531"/>
      <c r="C14" s="527"/>
      <c r="D14" s="72"/>
      <c r="E14" s="68"/>
      <c r="F14" s="69"/>
    </row>
    <row r="15" spans="2:6" ht="18" customHeight="1" x14ac:dyDescent="0.15">
      <c r="B15" s="531"/>
      <c r="C15" s="527"/>
      <c r="D15" s="72"/>
      <c r="E15" s="68"/>
      <c r="F15" s="69"/>
    </row>
    <row r="16" spans="2:6" ht="18" customHeight="1" x14ac:dyDescent="0.15">
      <c r="B16" s="531"/>
      <c r="C16" s="527"/>
      <c r="D16" s="72"/>
      <c r="E16" s="68"/>
      <c r="F16" s="69"/>
    </row>
    <row r="17" spans="2:6" ht="18" customHeight="1" x14ac:dyDescent="0.15">
      <c r="B17" s="531"/>
      <c r="C17" s="527"/>
      <c r="D17" s="72"/>
      <c r="E17" s="68"/>
      <c r="F17" s="69"/>
    </row>
    <row r="18" spans="2:6" ht="18" customHeight="1" x14ac:dyDescent="0.15">
      <c r="B18" s="532"/>
      <c r="C18" s="528"/>
      <c r="D18" s="73"/>
      <c r="E18" s="68"/>
      <c r="F18" s="70"/>
    </row>
    <row r="19" spans="2:6" ht="23.25" customHeight="1" x14ac:dyDescent="0.15">
      <c r="B19" s="63"/>
      <c r="C19" s="63"/>
      <c r="E19" s="65"/>
    </row>
    <row r="20" spans="2:6" ht="16.5" customHeight="1" x14ac:dyDescent="0.15">
      <c r="B20" s="530" t="s">
        <v>126</v>
      </c>
      <c r="C20" s="526" t="s">
        <v>127</v>
      </c>
      <c r="D20" s="71" t="s">
        <v>287</v>
      </c>
      <c r="E20" s="66"/>
      <c r="F20" s="67" t="s">
        <v>288</v>
      </c>
    </row>
    <row r="21" spans="2:6" ht="18" customHeight="1" x14ac:dyDescent="0.15">
      <c r="B21" s="531"/>
      <c r="C21" s="527"/>
      <c r="D21" s="72"/>
      <c r="E21" s="68"/>
      <c r="F21" s="69"/>
    </row>
    <row r="22" spans="2:6" ht="18" customHeight="1" x14ac:dyDescent="0.15">
      <c r="B22" s="531"/>
      <c r="C22" s="527"/>
      <c r="D22" s="72"/>
      <c r="E22" s="68"/>
      <c r="F22" s="69"/>
    </row>
    <row r="23" spans="2:6" ht="18" customHeight="1" x14ac:dyDescent="0.15">
      <c r="B23" s="531"/>
      <c r="C23" s="527"/>
      <c r="D23" s="72"/>
      <c r="E23" s="68"/>
      <c r="F23" s="69"/>
    </row>
    <row r="24" spans="2:6" ht="18" customHeight="1" x14ac:dyDescent="0.15">
      <c r="B24" s="531"/>
      <c r="C24" s="527"/>
      <c r="D24" s="72"/>
      <c r="E24" s="68"/>
      <c r="F24" s="69"/>
    </row>
    <row r="25" spans="2:6" ht="18" customHeight="1" x14ac:dyDescent="0.15">
      <c r="B25" s="531"/>
      <c r="C25" s="527"/>
      <c r="D25" s="72"/>
      <c r="E25" s="68"/>
      <c r="F25" s="69"/>
    </row>
    <row r="26" spans="2:6" ht="18" customHeight="1" x14ac:dyDescent="0.15">
      <c r="B26" s="531"/>
      <c r="C26" s="527"/>
      <c r="D26" s="72"/>
      <c r="E26" s="68"/>
      <c r="F26" s="69"/>
    </row>
    <row r="27" spans="2:6" ht="18" customHeight="1" x14ac:dyDescent="0.15">
      <c r="B27" s="531"/>
      <c r="C27" s="527"/>
      <c r="D27" s="72"/>
      <c r="E27" s="68"/>
      <c r="F27" s="69"/>
    </row>
    <row r="28" spans="2:6" ht="18" customHeight="1" x14ac:dyDescent="0.15">
      <c r="B28" s="531"/>
      <c r="C28" s="527"/>
      <c r="D28" s="72"/>
      <c r="E28" s="68"/>
      <c r="F28" s="69"/>
    </row>
    <row r="29" spans="2:6" ht="18" customHeight="1" x14ac:dyDescent="0.15">
      <c r="B29" s="531"/>
      <c r="C29" s="527"/>
      <c r="D29" s="72"/>
      <c r="E29" s="68"/>
      <c r="F29" s="69"/>
    </row>
    <row r="30" spans="2:6" ht="18" customHeight="1" x14ac:dyDescent="0.15">
      <c r="B30" s="531"/>
      <c r="C30" s="527"/>
      <c r="D30" s="72"/>
      <c r="E30" s="68"/>
      <c r="F30" s="69"/>
    </row>
    <row r="31" spans="2:6" ht="18" customHeight="1" x14ac:dyDescent="0.15">
      <c r="B31" s="531"/>
      <c r="C31" s="527"/>
      <c r="D31" s="72"/>
      <c r="E31" s="68"/>
      <c r="F31" s="69"/>
    </row>
    <row r="32" spans="2:6" ht="18" customHeight="1" x14ac:dyDescent="0.15">
      <c r="B32" s="532"/>
      <c r="C32" s="528"/>
      <c r="D32" s="73"/>
      <c r="E32" s="68"/>
      <c r="F32" s="70"/>
    </row>
    <row r="33" spans="5:5" ht="8.25" customHeight="1" x14ac:dyDescent="0.15">
      <c r="E33" s="65"/>
    </row>
    <row r="34" spans="5:5" ht="18" customHeight="1" x14ac:dyDescent="0.15"/>
    <row r="35" spans="5:5" ht="18" customHeight="1" x14ac:dyDescent="0.15"/>
    <row r="36" spans="5:5" ht="18" customHeight="1" x14ac:dyDescent="0.15"/>
    <row r="37" spans="5:5" ht="18" customHeight="1" x14ac:dyDescent="0.15"/>
    <row r="38" spans="5:5" ht="18" customHeight="1" x14ac:dyDescent="0.15"/>
    <row r="39" spans="5:5" ht="18" customHeight="1" x14ac:dyDescent="0.15"/>
    <row r="40" spans="5:5" ht="18" customHeight="1" x14ac:dyDescent="0.15"/>
    <row r="41" spans="5:5" ht="18" customHeight="1" x14ac:dyDescent="0.15"/>
    <row r="42" spans="5:5" ht="18" customHeight="1" x14ac:dyDescent="0.15"/>
    <row r="43" spans="5:5" ht="18" customHeight="1" x14ac:dyDescent="0.15"/>
    <row r="44" spans="5:5" ht="18" customHeight="1" x14ac:dyDescent="0.15"/>
    <row r="45" spans="5:5" ht="18" customHeight="1" x14ac:dyDescent="0.15"/>
    <row r="46" spans="5:5" ht="18" customHeight="1" x14ac:dyDescent="0.15"/>
    <row r="47" spans="5:5" ht="18" customHeight="1" x14ac:dyDescent="0.15"/>
    <row r="48" spans="5:5"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sheetData>
  <mergeCells count="5">
    <mergeCell ref="C20:C32"/>
    <mergeCell ref="B5:C5"/>
    <mergeCell ref="B6:B18"/>
    <mergeCell ref="C6:C18"/>
    <mergeCell ref="B20:B32"/>
  </mergeCells>
  <phoneticPr fontId="1"/>
  <pageMargins left="0.51181102362204722" right="0.19685039370078741" top="0.51181102362204722" bottom="0.23622047244094491" header="0.27559055118110237" footer="0.19685039370078741"/>
  <pageSetup paperSize="9" orientation="landscape" r:id="rId1"/>
  <headerFooter>
    <oddFooter>&amp;CP11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K52"/>
  <sheetViews>
    <sheetView workbookViewId="0">
      <selection activeCell="B2" sqref="B2:K2"/>
    </sheetView>
  </sheetViews>
  <sheetFormatPr defaultRowHeight="12" x14ac:dyDescent="0.15"/>
  <cols>
    <col min="1" max="1" width="1.140625" style="291" customWidth="1"/>
    <col min="2" max="2" width="3.85546875" style="291" customWidth="1"/>
    <col min="3" max="9" width="9.140625" style="291"/>
    <col min="10" max="10" width="8.140625" style="291" customWidth="1"/>
    <col min="11" max="11" width="12.28515625" style="291" customWidth="1"/>
    <col min="12" max="12" width="5.140625" style="291" customWidth="1"/>
    <col min="13" max="13" width="0.7109375" style="291" customWidth="1"/>
    <col min="14" max="16384" width="9.140625" style="291"/>
  </cols>
  <sheetData>
    <row r="1" spans="2:11" ht="18" customHeight="1" x14ac:dyDescent="0.15"/>
    <row r="2" spans="2:11" ht="19.5" customHeight="1" x14ac:dyDescent="0.15">
      <c r="B2" s="345" t="s">
        <v>327</v>
      </c>
      <c r="C2" s="345"/>
      <c r="D2" s="345"/>
      <c r="E2" s="345"/>
      <c r="F2" s="345"/>
      <c r="G2" s="345"/>
      <c r="H2" s="345"/>
      <c r="I2" s="345"/>
      <c r="J2" s="345"/>
      <c r="K2" s="345"/>
    </row>
    <row r="3" spans="2:11" ht="19.5" customHeight="1" x14ac:dyDescent="0.15">
      <c r="B3" s="290"/>
    </row>
    <row r="4" spans="2:11" ht="19.5" customHeight="1" x14ac:dyDescent="0.15">
      <c r="B4" s="290"/>
      <c r="K4" s="292">
        <v>43374</v>
      </c>
    </row>
    <row r="5" spans="2:11" ht="19.5" customHeight="1" x14ac:dyDescent="0.15"/>
    <row r="6" spans="2:11" ht="19.5" customHeight="1" x14ac:dyDescent="0.15">
      <c r="C6" s="293" t="s">
        <v>328</v>
      </c>
    </row>
    <row r="7" spans="2:11" ht="19.5" customHeight="1" x14ac:dyDescent="0.15">
      <c r="C7" s="291" t="s">
        <v>332</v>
      </c>
    </row>
    <row r="8" spans="2:11" ht="19.5" customHeight="1" x14ac:dyDescent="0.15">
      <c r="C8" s="291" t="s">
        <v>329</v>
      </c>
    </row>
    <row r="9" spans="2:11" ht="19.5" customHeight="1" x14ac:dyDescent="0.15"/>
    <row r="10" spans="2:11" ht="19.5" customHeight="1" x14ac:dyDescent="0.15"/>
    <row r="11" spans="2:11" ht="19.5" customHeight="1" x14ac:dyDescent="0.15">
      <c r="C11" s="344" t="s">
        <v>341</v>
      </c>
      <c r="D11" s="344"/>
      <c r="E11" s="344"/>
      <c r="F11" s="344"/>
      <c r="G11" s="344"/>
      <c r="H11" s="344"/>
      <c r="I11" s="344"/>
      <c r="J11" s="344"/>
      <c r="K11" s="344"/>
    </row>
    <row r="12" spans="2:11" ht="19.5" customHeight="1" x14ac:dyDescent="0.15"/>
    <row r="13" spans="2:11" ht="19.5" customHeight="1" x14ac:dyDescent="0.15">
      <c r="C13" s="291" t="s">
        <v>330</v>
      </c>
    </row>
    <row r="14" spans="2:11" ht="19.5" customHeight="1" x14ac:dyDescent="0.15">
      <c r="C14" s="291" t="s">
        <v>331</v>
      </c>
    </row>
    <row r="15" spans="2:11" ht="19.5" customHeight="1" x14ac:dyDescent="0.15">
      <c r="C15" s="291" t="s">
        <v>333</v>
      </c>
    </row>
    <row r="16" spans="2:11" ht="19.5" customHeight="1" x14ac:dyDescent="0.15">
      <c r="C16" s="291" t="s">
        <v>334</v>
      </c>
    </row>
    <row r="17" spans="3:8" ht="19.5" customHeight="1" x14ac:dyDescent="0.15">
      <c r="C17" s="291" t="s">
        <v>335</v>
      </c>
    </row>
    <row r="18" spans="3:8" ht="19.5" customHeight="1" x14ac:dyDescent="0.15">
      <c r="C18" s="291" t="s">
        <v>336</v>
      </c>
    </row>
    <row r="19" spans="3:8" ht="19.5" customHeight="1" x14ac:dyDescent="0.15">
      <c r="C19" s="291" t="s">
        <v>337</v>
      </c>
      <c r="G19" s="294" t="s">
        <v>338</v>
      </c>
      <c r="H19" s="291" t="s">
        <v>339</v>
      </c>
    </row>
    <row r="20" spans="3:8" ht="19.5" customHeight="1" x14ac:dyDescent="0.15">
      <c r="C20" s="291" t="s">
        <v>340</v>
      </c>
    </row>
    <row r="21" spans="3:8" ht="19.5" customHeight="1" x14ac:dyDescent="0.15">
      <c r="C21" s="291" t="s">
        <v>343</v>
      </c>
    </row>
    <row r="22" spans="3:8" ht="19.5" customHeight="1" x14ac:dyDescent="0.15">
      <c r="C22" s="291" t="s">
        <v>344</v>
      </c>
    </row>
    <row r="23" spans="3:8" ht="19.5" customHeight="1" x14ac:dyDescent="0.15">
      <c r="C23" s="291" t="s">
        <v>345</v>
      </c>
    </row>
    <row r="24" spans="3:8" ht="19.5" customHeight="1" x14ac:dyDescent="0.15">
      <c r="C24" s="291" t="s">
        <v>346</v>
      </c>
    </row>
    <row r="25" spans="3:8" ht="19.5" customHeight="1" x14ac:dyDescent="0.15"/>
    <row r="26" spans="3:8" ht="19.5" customHeight="1" x14ac:dyDescent="0.15"/>
    <row r="27" spans="3:8" ht="19.5" customHeight="1" x14ac:dyDescent="0.15">
      <c r="C27" s="291" t="s">
        <v>342</v>
      </c>
    </row>
    <row r="28" spans="3:8" ht="19.5" customHeight="1" x14ac:dyDescent="0.15"/>
    <row r="29" spans="3:8" ht="19.5" customHeight="1" x14ac:dyDescent="0.15"/>
    <row r="30" spans="3:8" ht="19.5" customHeight="1" x14ac:dyDescent="0.15"/>
    <row r="31" spans="3:8" ht="19.5" customHeight="1" x14ac:dyDescent="0.15"/>
    <row r="32" spans="3:8" ht="19.5" customHeight="1" x14ac:dyDescent="0.15"/>
    <row r="33" ht="19.5" customHeight="1" x14ac:dyDescent="0.15"/>
    <row r="34" ht="19.5" customHeight="1" x14ac:dyDescent="0.15"/>
    <row r="35" ht="19.5" customHeight="1" x14ac:dyDescent="0.15"/>
    <row r="36" ht="19.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sheetData>
  <sheetProtection password="DD72" sheet="1" objects="1" scenarios="1"/>
  <mergeCells count="2">
    <mergeCell ref="C11:K11"/>
    <mergeCell ref="B2:K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32"/>
  <sheetViews>
    <sheetView zoomScaleNormal="100" workbookViewId="0">
      <selection sqref="A1:D1"/>
    </sheetView>
  </sheetViews>
  <sheetFormatPr defaultRowHeight="12" x14ac:dyDescent="0.15"/>
  <cols>
    <col min="1" max="1" width="12" customWidth="1"/>
    <col min="2" max="2" width="14.85546875" customWidth="1"/>
    <col min="3" max="3" width="36.7109375" customWidth="1"/>
    <col min="4" max="4" width="68.42578125" customWidth="1"/>
  </cols>
  <sheetData>
    <row r="1" spans="1:5" ht="27.75" customHeight="1" x14ac:dyDescent="0.15">
      <c r="A1" s="346" t="s">
        <v>200</v>
      </c>
      <c r="B1" s="346"/>
      <c r="C1" s="346"/>
      <c r="D1" s="346"/>
      <c r="E1" s="190"/>
    </row>
    <row r="2" spans="1:5" ht="27.75" customHeight="1" x14ac:dyDescent="0.15">
      <c r="A2" s="192"/>
      <c r="B2" s="192"/>
      <c r="C2" s="192"/>
      <c r="D2" s="192"/>
      <c r="E2" s="190"/>
    </row>
    <row r="3" spans="1:5" ht="25.5" customHeight="1" x14ac:dyDescent="0.15">
      <c r="A3" s="190"/>
      <c r="B3" s="190"/>
      <c r="C3" s="190"/>
      <c r="D3" s="190"/>
      <c r="E3" s="190"/>
    </row>
    <row r="4" spans="1:5" ht="28.5" customHeight="1" x14ac:dyDescent="0.15">
      <c r="A4" s="190"/>
      <c r="B4" s="193" t="s">
        <v>202</v>
      </c>
      <c r="C4" s="255" t="s">
        <v>203</v>
      </c>
      <c r="D4" s="193" t="s">
        <v>219</v>
      </c>
      <c r="E4" s="190"/>
    </row>
    <row r="5" spans="1:5" ht="28.5" customHeight="1" x14ac:dyDescent="0.15">
      <c r="A5" s="190"/>
      <c r="B5" s="193">
        <v>0</v>
      </c>
      <c r="C5" s="194" t="s">
        <v>0</v>
      </c>
      <c r="D5" s="195" t="s">
        <v>278</v>
      </c>
      <c r="E5" s="190"/>
    </row>
    <row r="6" spans="1:5" ht="28.5" customHeight="1" x14ac:dyDescent="0.15">
      <c r="A6" s="190"/>
      <c r="B6" s="193">
        <v>1</v>
      </c>
      <c r="C6" s="194" t="s">
        <v>205</v>
      </c>
      <c r="D6" s="195"/>
      <c r="E6" s="190"/>
    </row>
    <row r="7" spans="1:5" ht="28.5" customHeight="1" x14ac:dyDescent="0.15">
      <c r="A7" s="190"/>
      <c r="B7" s="193">
        <v>2</v>
      </c>
      <c r="C7" s="194" t="s">
        <v>347</v>
      </c>
      <c r="D7" s="195" t="s">
        <v>162</v>
      </c>
      <c r="E7" s="190"/>
    </row>
    <row r="8" spans="1:5" ht="28.5" customHeight="1" x14ac:dyDescent="0.15">
      <c r="A8" s="190"/>
      <c r="B8" s="193">
        <v>3</v>
      </c>
      <c r="C8" s="194" t="s">
        <v>348</v>
      </c>
      <c r="D8" s="195" t="s">
        <v>214</v>
      </c>
      <c r="E8" s="190"/>
    </row>
    <row r="9" spans="1:5" ht="28.5" customHeight="1" x14ac:dyDescent="0.15">
      <c r="A9" s="190"/>
      <c r="B9" s="193">
        <v>4</v>
      </c>
      <c r="C9" s="194" t="s">
        <v>201</v>
      </c>
      <c r="D9" s="195" t="s">
        <v>2</v>
      </c>
      <c r="E9" s="190"/>
    </row>
    <row r="10" spans="1:5" ht="28.5" customHeight="1" x14ac:dyDescent="0.15">
      <c r="A10" s="190"/>
      <c r="B10" s="193">
        <v>5</v>
      </c>
      <c r="C10" s="194" t="s">
        <v>119</v>
      </c>
      <c r="D10" s="195" t="s">
        <v>2</v>
      </c>
      <c r="E10" s="190"/>
    </row>
    <row r="11" spans="1:5" ht="28.5" customHeight="1" x14ac:dyDescent="0.15">
      <c r="A11" s="190"/>
      <c r="B11" s="193">
        <v>6</v>
      </c>
      <c r="C11" s="194" t="s">
        <v>212</v>
      </c>
      <c r="D11" s="195" t="s">
        <v>228</v>
      </c>
      <c r="E11" s="190"/>
    </row>
    <row r="12" spans="1:5" ht="28.5" customHeight="1" x14ac:dyDescent="0.15">
      <c r="A12" s="190"/>
      <c r="B12" s="193">
        <v>7</v>
      </c>
      <c r="C12" s="194" t="s">
        <v>120</v>
      </c>
      <c r="D12" s="195" t="s">
        <v>213</v>
      </c>
      <c r="E12" s="190"/>
    </row>
    <row r="13" spans="1:5" ht="28.5" customHeight="1" x14ac:dyDescent="0.15">
      <c r="A13" s="190"/>
      <c r="B13" s="193">
        <v>8</v>
      </c>
      <c r="C13" s="194" t="s">
        <v>279</v>
      </c>
      <c r="D13" s="195" t="s">
        <v>163</v>
      </c>
      <c r="E13" s="190"/>
    </row>
    <row r="14" spans="1:5" ht="28.5" customHeight="1" x14ac:dyDescent="0.15">
      <c r="A14" s="190"/>
      <c r="B14" s="193">
        <v>9</v>
      </c>
      <c r="C14" s="194" t="s">
        <v>270</v>
      </c>
      <c r="D14" s="195" t="s">
        <v>268</v>
      </c>
      <c r="E14" s="190"/>
    </row>
    <row r="15" spans="1:5" ht="28.5" customHeight="1" x14ac:dyDescent="0.15">
      <c r="A15" s="190"/>
      <c r="B15" s="193">
        <v>10</v>
      </c>
      <c r="C15" s="194" t="s">
        <v>271</v>
      </c>
      <c r="D15" s="195" t="s">
        <v>269</v>
      </c>
      <c r="E15" s="190"/>
    </row>
    <row r="16" spans="1:5" ht="28.5" customHeight="1" x14ac:dyDescent="0.15">
      <c r="A16" s="190"/>
      <c r="B16" s="196">
        <v>11</v>
      </c>
      <c r="C16" s="194" t="s">
        <v>276</v>
      </c>
      <c r="D16" s="197" t="s">
        <v>229</v>
      </c>
      <c r="E16" s="190"/>
    </row>
    <row r="17" spans="1:6" ht="18" customHeight="1" x14ac:dyDescent="0.15">
      <c r="A17" s="190"/>
      <c r="B17" s="198"/>
      <c r="C17" s="190"/>
      <c r="D17" s="190"/>
      <c r="E17" s="190"/>
    </row>
    <row r="18" spans="1:6" ht="18" customHeight="1" x14ac:dyDescent="0.15">
      <c r="A18" s="190"/>
      <c r="B18" s="198"/>
      <c r="C18" s="190"/>
      <c r="D18" s="190"/>
      <c r="E18" s="199"/>
      <c r="F18" s="155"/>
    </row>
    <row r="19" spans="1:6" ht="18" customHeight="1" x14ac:dyDescent="0.15">
      <c r="A19" s="190"/>
      <c r="B19" s="190"/>
      <c r="C19" s="190"/>
      <c r="E19" s="190"/>
    </row>
    <row r="20" spans="1:6" ht="18" customHeight="1" x14ac:dyDescent="0.15">
      <c r="A20" s="190"/>
      <c r="B20" s="190"/>
      <c r="C20" s="190"/>
      <c r="D20" s="190"/>
      <c r="E20" s="190"/>
    </row>
    <row r="21" spans="1:6" ht="18" customHeight="1" x14ac:dyDescent="0.15"/>
    <row r="22" spans="1:6" ht="18" customHeight="1" x14ac:dyDescent="0.15"/>
    <row r="23" spans="1:6" ht="18" customHeight="1" x14ac:dyDescent="0.15"/>
    <row r="24" spans="1:6" ht="18" customHeight="1" x14ac:dyDescent="0.15"/>
    <row r="25" spans="1:6" ht="18" customHeight="1" x14ac:dyDescent="0.15"/>
    <row r="26" spans="1:6" ht="18" customHeight="1" x14ac:dyDescent="0.15"/>
    <row r="27" spans="1:6" ht="18" customHeight="1" x14ac:dyDescent="0.15"/>
    <row r="28" spans="1:6" ht="18" customHeight="1" x14ac:dyDescent="0.15"/>
    <row r="29" spans="1:6" ht="18" customHeight="1" x14ac:dyDescent="0.15"/>
    <row r="30" spans="1:6" ht="18" customHeight="1" x14ac:dyDescent="0.15"/>
    <row r="31" spans="1:6" ht="18" customHeight="1" x14ac:dyDescent="0.15"/>
    <row r="32" spans="1:6" ht="18" customHeight="1" x14ac:dyDescent="0.15"/>
  </sheetData>
  <sheetProtection password="DD70" sheet="1" objects="1" scenarios="1"/>
  <mergeCells count="1">
    <mergeCell ref="A1:D1"/>
  </mergeCells>
  <phoneticPr fontId="1"/>
  <pageMargins left="0.70866141732283472" right="0.70866141732283472" top="0.74803149606299213" bottom="0.74803149606299213" header="0.31496062992125984" footer="0.31496062992125984"/>
  <pageSetup paperSize="9" orientation="landscape" r:id="rId1"/>
  <headerFooter>
    <oddFooter>&amp;CP1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W42"/>
  <sheetViews>
    <sheetView zoomScaleNormal="100" workbookViewId="0">
      <selection activeCell="B1" sqref="B1:S1"/>
    </sheetView>
  </sheetViews>
  <sheetFormatPr defaultRowHeight="12" x14ac:dyDescent="0.15"/>
  <cols>
    <col min="1" max="1" width="0.5703125" style="1" customWidth="1"/>
    <col min="2" max="2" width="4.28515625" style="1" customWidth="1"/>
    <col min="3" max="3" width="3.42578125" style="1" customWidth="1"/>
    <col min="4" max="4" width="12.85546875" style="1" customWidth="1"/>
    <col min="5" max="7" width="12.140625" style="1" customWidth="1"/>
    <col min="8" max="8" width="3.42578125" style="1" customWidth="1"/>
    <col min="9" max="9" width="11.42578125" style="1" customWidth="1"/>
    <col min="10" max="10" width="2.7109375" style="1" customWidth="1"/>
    <col min="11" max="11" width="10.140625" style="1" customWidth="1"/>
    <col min="12" max="12" width="2.7109375" style="1" customWidth="1"/>
    <col min="13" max="13" width="10.140625" style="1" customWidth="1"/>
    <col min="14" max="14" width="2.7109375" style="1" customWidth="1"/>
    <col min="15" max="15" width="10.140625" style="1" customWidth="1"/>
    <col min="16" max="16" width="2.7109375" style="1" customWidth="1"/>
    <col min="17" max="17" width="11.140625" style="1" customWidth="1"/>
    <col min="18" max="18" width="2.7109375" style="1" customWidth="1"/>
    <col min="19" max="19" width="11.140625" style="1" customWidth="1"/>
    <col min="20" max="20" width="9.7109375" style="1" customWidth="1"/>
    <col min="21" max="21" width="0.85546875" style="1" customWidth="1"/>
    <col min="22" max="22" width="2.42578125" style="1" customWidth="1"/>
    <col min="23" max="23" width="32.5703125" style="1" customWidth="1"/>
    <col min="24" max="16384" width="9.140625" style="1"/>
  </cols>
  <sheetData>
    <row r="1" spans="2:23" ht="19.5" customHeight="1" x14ac:dyDescent="0.15">
      <c r="B1" s="401" t="s">
        <v>317</v>
      </c>
      <c r="C1" s="401"/>
      <c r="D1" s="401"/>
      <c r="E1" s="401"/>
      <c r="F1" s="401"/>
      <c r="G1" s="401"/>
      <c r="H1" s="401"/>
      <c r="I1" s="401"/>
      <c r="J1" s="401"/>
      <c r="K1" s="401"/>
      <c r="L1" s="401"/>
      <c r="M1" s="401"/>
      <c r="N1" s="401"/>
      <c r="O1" s="401"/>
      <c r="P1" s="401"/>
      <c r="Q1" s="401"/>
      <c r="R1" s="401"/>
      <c r="S1" s="401"/>
      <c r="T1" s="22"/>
    </row>
    <row r="2" spans="2:23" ht="17.25" customHeight="1" x14ac:dyDescent="0.15">
      <c r="B2" s="402" t="s">
        <v>3</v>
      </c>
      <c r="C2" s="370" t="s">
        <v>4</v>
      </c>
      <c r="D2" s="370"/>
      <c r="E2" s="405" t="s">
        <v>296</v>
      </c>
      <c r="F2" s="405"/>
      <c r="G2" s="405"/>
      <c r="H2" s="405"/>
      <c r="I2" s="405"/>
      <c r="J2" s="405"/>
      <c r="K2" s="405"/>
      <c r="L2" s="405"/>
      <c r="M2" s="405"/>
      <c r="N2" s="405"/>
      <c r="O2" s="405"/>
      <c r="P2" s="405"/>
      <c r="Q2" s="405"/>
      <c r="R2" s="405"/>
      <c r="S2" s="406"/>
      <c r="T2" s="2"/>
      <c r="W2" s="270" t="s">
        <v>311</v>
      </c>
    </row>
    <row r="3" spans="2:23" ht="15.75" customHeight="1" x14ac:dyDescent="0.15">
      <c r="B3" s="403"/>
      <c r="C3" s="400" t="s">
        <v>284</v>
      </c>
      <c r="D3" s="400"/>
      <c r="E3" s="384"/>
      <c r="F3" s="384"/>
      <c r="G3" s="384"/>
      <c r="H3" s="396" t="s">
        <v>15</v>
      </c>
      <c r="I3" s="407"/>
      <c r="J3" s="408"/>
      <c r="K3" s="385"/>
      <c r="L3" s="385"/>
      <c r="M3" s="385"/>
      <c r="N3" s="385"/>
      <c r="O3" s="385"/>
      <c r="P3" s="385"/>
      <c r="Q3" s="385"/>
      <c r="R3" s="385"/>
      <c r="S3" s="386"/>
      <c r="T3" s="3"/>
      <c r="W3" s="269" t="s">
        <v>313</v>
      </c>
    </row>
    <row r="4" spans="2:23" ht="15.75" customHeight="1" x14ac:dyDescent="0.15">
      <c r="B4" s="403"/>
      <c r="C4" s="400" t="s">
        <v>5</v>
      </c>
      <c r="D4" s="400"/>
      <c r="E4" s="385"/>
      <c r="F4" s="385"/>
      <c r="G4" s="385"/>
      <c r="H4" s="396" t="s">
        <v>16</v>
      </c>
      <c r="I4" s="407"/>
      <c r="J4" s="408"/>
      <c r="K4" s="409"/>
      <c r="L4" s="409"/>
      <c r="M4" s="409"/>
      <c r="N4" s="409"/>
      <c r="O4" s="400" t="s">
        <v>24</v>
      </c>
      <c r="P4" s="400"/>
      <c r="Q4" s="258"/>
      <c r="R4" s="363" t="s">
        <v>282</v>
      </c>
      <c r="S4" s="410"/>
      <c r="T4" s="259" t="s">
        <v>14</v>
      </c>
    </row>
    <row r="5" spans="2:23" ht="15.75" customHeight="1" x14ac:dyDescent="0.15">
      <c r="B5" s="403"/>
      <c r="C5" s="400" t="s">
        <v>6</v>
      </c>
      <c r="D5" s="400"/>
      <c r="E5" s="385"/>
      <c r="F5" s="385"/>
      <c r="G5" s="385"/>
      <c r="H5" s="396" t="s">
        <v>17</v>
      </c>
      <c r="I5" s="407"/>
      <c r="J5" s="408"/>
      <c r="K5" s="385"/>
      <c r="L5" s="385"/>
      <c r="M5" s="385"/>
      <c r="N5" s="385"/>
      <c r="O5" s="400" t="s">
        <v>25</v>
      </c>
      <c r="P5" s="400"/>
      <c r="Q5" s="75"/>
      <c r="R5" s="363" t="s">
        <v>32</v>
      </c>
      <c r="S5" s="410"/>
      <c r="T5" s="260"/>
    </row>
    <row r="6" spans="2:23" ht="15.75" customHeight="1" x14ac:dyDescent="0.15">
      <c r="B6" s="403"/>
      <c r="C6" s="400" t="s">
        <v>7</v>
      </c>
      <c r="D6" s="400"/>
      <c r="E6" s="258"/>
      <c r="F6" s="33" t="s">
        <v>282</v>
      </c>
      <c r="G6" s="43"/>
      <c r="H6" s="396" t="s">
        <v>18</v>
      </c>
      <c r="I6" s="408"/>
      <c r="J6" s="253" t="s">
        <v>19</v>
      </c>
      <c r="K6" s="295"/>
      <c r="L6" s="253" t="s">
        <v>20</v>
      </c>
      <c r="M6" s="295"/>
      <c r="N6" s="253" t="s">
        <v>21</v>
      </c>
      <c r="O6" s="295"/>
      <c r="P6" s="253" t="s">
        <v>22</v>
      </c>
      <c r="Q6" s="295"/>
      <c r="R6" s="253" t="s">
        <v>23</v>
      </c>
      <c r="S6" s="296"/>
      <c r="T6" s="4"/>
    </row>
    <row r="7" spans="2:23" ht="15.75" customHeight="1" x14ac:dyDescent="0.15">
      <c r="B7" s="403"/>
      <c r="C7" s="411" t="s">
        <v>81</v>
      </c>
      <c r="D7" s="412"/>
      <c r="E7" s="412"/>
      <c r="F7" s="413"/>
      <c r="G7" s="413"/>
      <c r="H7" s="413"/>
      <c r="I7" s="414"/>
      <c r="J7" s="398" t="s">
        <v>30</v>
      </c>
      <c r="K7" s="400" t="s">
        <v>26</v>
      </c>
      <c r="L7" s="400"/>
      <c r="M7" s="253" t="s">
        <v>31</v>
      </c>
      <c r="N7" s="400" t="s">
        <v>29</v>
      </c>
      <c r="O7" s="400"/>
      <c r="P7" s="398" t="s">
        <v>28</v>
      </c>
      <c r="Q7" s="400" t="s">
        <v>26</v>
      </c>
      <c r="R7" s="400"/>
      <c r="S7" s="396" t="s">
        <v>27</v>
      </c>
      <c r="T7" s="397"/>
    </row>
    <row r="8" spans="2:23" ht="15.75" customHeight="1" x14ac:dyDescent="0.15">
      <c r="B8" s="403"/>
      <c r="C8" s="387"/>
      <c r="D8" s="387"/>
      <c r="E8" s="387"/>
      <c r="F8" s="387"/>
      <c r="G8" s="387"/>
      <c r="H8" s="387"/>
      <c r="I8" s="387"/>
      <c r="J8" s="398"/>
      <c r="K8" s="385"/>
      <c r="L8" s="385"/>
      <c r="M8" s="46"/>
      <c r="N8" s="384"/>
      <c r="O8" s="384"/>
      <c r="P8" s="398"/>
      <c r="Q8" s="385"/>
      <c r="R8" s="385"/>
      <c r="S8" s="386"/>
      <c r="T8" s="357"/>
    </row>
    <row r="9" spans="2:23" ht="15.75" customHeight="1" x14ac:dyDescent="0.15">
      <c r="B9" s="403"/>
      <c r="C9" s="387"/>
      <c r="D9" s="387"/>
      <c r="E9" s="387"/>
      <c r="F9" s="387"/>
      <c r="G9" s="387"/>
      <c r="H9" s="387"/>
      <c r="I9" s="387"/>
      <c r="J9" s="398"/>
      <c r="K9" s="385"/>
      <c r="L9" s="385"/>
      <c r="M9" s="46"/>
      <c r="N9" s="384"/>
      <c r="O9" s="384"/>
      <c r="P9" s="398"/>
      <c r="Q9" s="385"/>
      <c r="R9" s="385"/>
      <c r="S9" s="386"/>
      <c r="T9" s="357"/>
    </row>
    <row r="10" spans="2:23" ht="15.75" customHeight="1" x14ac:dyDescent="0.15">
      <c r="B10" s="403"/>
      <c r="C10" s="387"/>
      <c r="D10" s="387"/>
      <c r="E10" s="387"/>
      <c r="F10" s="387"/>
      <c r="G10" s="387"/>
      <c r="H10" s="387"/>
      <c r="I10" s="387"/>
      <c r="J10" s="398"/>
      <c r="K10" s="385"/>
      <c r="L10" s="385"/>
      <c r="M10" s="46"/>
      <c r="N10" s="384"/>
      <c r="O10" s="384"/>
      <c r="P10" s="398"/>
      <c r="Q10" s="385"/>
      <c r="R10" s="385"/>
      <c r="S10" s="386"/>
      <c r="T10" s="357"/>
    </row>
    <row r="11" spans="2:23" ht="15.75" customHeight="1" x14ac:dyDescent="0.15">
      <c r="B11" s="403"/>
      <c r="C11" s="387"/>
      <c r="D11" s="387"/>
      <c r="E11" s="387"/>
      <c r="F11" s="387"/>
      <c r="G11" s="387"/>
      <c r="H11" s="387"/>
      <c r="I11" s="387"/>
      <c r="J11" s="398"/>
      <c r="K11" s="385"/>
      <c r="L11" s="385"/>
      <c r="M11" s="46"/>
      <c r="N11" s="384"/>
      <c r="O11" s="384"/>
      <c r="P11" s="398"/>
      <c r="Q11" s="385"/>
      <c r="R11" s="385"/>
      <c r="S11" s="386"/>
      <c r="T11" s="357"/>
    </row>
    <row r="12" spans="2:23" ht="15.75" customHeight="1" x14ac:dyDescent="0.15">
      <c r="B12" s="403"/>
      <c r="C12" s="387"/>
      <c r="D12" s="387"/>
      <c r="E12" s="387"/>
      <c r="F12" s="387"/>
      <c r="G12" s="387"/>
      <c r="H12" s="387"/>
      <c r="I12" s="387"/>
      <c r="J12" s="398"/>
      <c r="K12" s="385"/>
      <c r="L12" s="385"/>
      <c r="M12" s="46"/>
      <c r="N12" s="384"/>
      <c r="O12" s="384"/>
      <c r="P12" s="398"/>
      <c r="Q12" s="385"/>
      <c r="R12" s="385"/>
      <c r="S12" s="386"/>
      <c r="T12" s="357"/>
    </row>
    <row r="13" spans="2:23" ht="15.75" customHeight="1" x14ac:dyDescent="0.15">
      <c r="B13" s="403"/>
      <c r="C13" s="387"/>
      <c r="D13" s="387"/>
      <c r="E13" s="387"/>
      <c r="F13" s="387"/>
      <c r="G13" s="387"/>
      <c r="H13" s="387"/>
      <c r="I13" s="387"/>
      <c r="J13" s="398"/>
      <c r="K13" s="385"/>
      <c r="L13" s="385"/>
      <c r="M13" s="46"/>
      <c r="N13" s="384"/>
      <c r="O13" s="384"/>
      <c r="P13" s="398"/>
      <c r="Q13" s="385"/>
      <c r="R13" s="385"/>
      <c r="S13" s="386"/>
      <c r="T13" s="357"/>
    </row>
    <row r="14" spans="2:23" ht="15.75" customHeight="1" x14ac:dyDescent="0.15">
      <c r="B14" s="403"/>
      <c r="C14" s="387"/>
      <c r="D14" s="387"/>
      <c r="E14" s="387"/>
      <c r="F14" s="387"/>
      <c r="G14" s="387"/>
      <c r="H14" s="387"/>
      <c r="I14" s="387"/>
      <c r="J14" s="398"/>
      <c r="K14" s="385"/>
      <c r="L14" s="385"/>
      <c r="M14" s="46"/>
      <c r="N14" s="384"/>
      <c r="O14" s="384"/>
      <c r="P14" s="398"/>
      <c r="Q14" s="385"/>
      <c r="R14" s="385"/>
      <c r="S14" s="386"/>
      <c r="T14" s="357"/>
    </row>
    <row r="15" spans="2:23" ht="15.75" customHeight="1" x14ac:dyDescent="0.15">
      <c r="B15" s="404"/>
      <c r="C15" s="372"/>
      <c r="D15" s="372"/>
      <c r="E15" s="372"/>
      <c r="F15" s="372"/>
      <c r="G15" s="372"/>
      <c r="H15" s="372"/>
      <c r="I15" s="372"/>
      <c r="J15" s="399"/>
      <c r="K15" s="373" t="s">
        <v>85</v>
      </c>
      <c r="L15" s="374"/>
      <c r="M15" s="5">
        <f>SUM(M8:M14)</f>
        <v>0</v>
      </c>
      <c r="N15" s="375"/>
      <c r="O15" s="375"/>
      <c r="P15" s="399"/>
      <c r="Q15" s="376"/>
      <c r="R15" s="376"/>
      <c r="S15" s="377"/>
      <c r="T15" s="350"/>
    </row>
    <row r="16" spans="2:23" ht="15.75" customHeight="1" x14ac:dyDescent="0.15">
      <c r="B16" s="388" t="s">
        <v>8</v>
      </c>
      <c r="C16" s="391" t="s">
        <v>216</v>
      </c>
      <c r="D16" s="392"/>
      <c r="E16" s="248">
        <v>43585</v>
      </c>
      <c r="F16" s="148" t="s">
        <v>217</v>
      </c>
      <c r="G16" s="148"/>
      <c r="H16" s="148"/>
      <c r="I16" s="148"/>
      <c r="J16" s="148"/>
      <c r="K16" s="148"/>
      <c r="L16" s="148"/>
      <c r="M16" s="148"/>
      <c r="N16" s="393" t="s">
        <v>48</v>
      </c>
      <c r="O16" s="393"/>
      <c r="P16" s="378" t="s">
        <v>49</v>
      </c>
      <c r="Q16" s="394"/>
      <c r="R16" s="394"/>
      <c r="S16" s="394"/>
      <c r="T16" s="395"/>
      <c r="V16" s="1" t="s">
        <v>314</v>
      </c>
      <c r="W16" s="1" t="s">
        <v>312</v>
      </c>
    </row>
    <row r="17" spans="2:20" ht="15.75" customHeight="1" x14ac:dyDescent="0.15">
      <c r="B17" s="389"/>
      <c r="C17" s="378" t="s">
        <v>9</v>
      </c>
      <c r="D17" s="379"/>
      <c r="E17" s="6" t="s">
        <v>11</v>
      </c>
      <c r="F17" s="6" t="s">
        <v>12</v>
      </c>
      <c r="G17" s="7" t="s">
        <v>13</v>
      </c>
      <c r="H17" s="378" t="s">
        <v>35</v>
      </c>
      <c r="I17" s="379"/>
      <c r="J17" s="370" t="s">
        <v>11</v>
      </c>
      <c r="K17" s="370"/>
      <c r="L17" s="370" t="s">
        <v>12</v>
      </c>
      <c r="M17" s="370"/>
      <c r="N17" s="370" t="s">
        <v>13</v>
      </c>
      <c r="O17" s="371"/>
      <c r="P17" s="355"/>
      <c r="Q17" s="356"/>
      <c r="R17" s="356"/>
      <c r="S17" s="356"/>
      <c r="T17" s="357"/>
    </row>
    <row r="18" spans="2:20" ht="15.75" customHeight="1" x14ac:dyDescent="0.15">
      <c r="B18" s="389"/>
      <c r="C18" s="368"/>
      <c r="D18" s="8" t="s">
        <v>10</v>
      </c>
      <c r="E18" s="46"/>
      <c r="F18" s="46"/>
      <c r="G18" s="9">
        <f>E18+F18</f>
        <v>0</v>
      </c>
      <c r="H18" s="10"/>
      <c r="I18" s="8" t="s">
        <v>50</v>
      </c>
      <c r="J18" s="365"/>
      <c r="K18" s="365"/>
      <c r="L18" s="365"/>
      <c r="M18" s="365"/>
      <c r="N18" s="366">
        <f>J18+L18</f>
        <v>0</v>
      </c>
      <c r="O18" s="367"/>
      <c r="P18" s="355"/>
      <c r="Q18" s="356"/>
      <c r="R18" s="356"/>
      <c r="S18" s="356"/>
      <c r="T18" s="357"/>
    </row>
    <row r="19" spans="2:20" ht="15.75" customHeight="1" x14ac:dyDescent="0.15">
      <c r="B19" s="389"/>
      <c r="C19" s="369"/>
      <c r="D19" s="8" t="s">
        <v>36</v>
      </c>
      <c r="E19" s="46"/>
      <c r="F19" s="46"/>
      <c r="G19" s="9">
        <f>E19+F19</f>
        <v>0</v>
      </c>
      <c r="H19" s="11"/>
      <c r="I19" s="8" t="s">
        <v>51</v>
      </c>
      <c r="J19" s="365"/>
      <c r="K19" s="365"/>
      <c r="L19" s="365"/>
      <c r="M19" s="365"/>
      <c r="N19" s="366">
        <f>J19+L19</f>
        <v>0</v>
      </c>
      <c r="O19" s="367"/>
      <c r="P19" s="355"/>
      <c r="Q19" s="356"/>
      <c r="R19" s="356"/>
      <c r="S19" s="356"/>
      <c r="T19" s="357"/>
    </row>
    <row r="20" spans="2:20" ht="15.75" customHeight="1" x14ac:dyDescent="0.15">
      <c r="B20" s="389"/>
      <c r="C20" s="369"/>
      <c r="D20" s="8" t="s">
        <v>37</v>
      </c>
      <c r="E20" s="46"/>
      <c r="F20" s="46"/>
      <c r="G20" s="9">
        <f>E20+F20</f>
        <v>0</v>
      </c>
      <c r="H20" s="11"/>
      <c r="I20" s="47" t="s">
        <v>38</v>
      </c>
      <c r="J20" s="365"/>
      <c r="K20" s="365"/>
      <c r="L20" s="365"/>
      <c r="M20" s="365"/>
      <c r="N20" s="366">
        <f>J20+L20</f>
        <v>0</v>
      </c>
      <c r="O20" s="367"/>
      <c r="P20" s="355"/>
      <c r="Q20" s="356"/>
      <c r="R20" s="356"/>
      <c r="S20" s="356"/>
      <c r="T20" s="357"/>
    </row>
    <row r="21" spans="2:20" ht="15.75" customHeight="1" x14ac:dyDescent="0.15">
      <c r="B21" s="389"/>
      <c r="C21" s="369"/>
      <c r="D21" s="47" t="s">
        <v>272</v>
      </c>
      <c r="E21" s="46"/>
      <c r="F21" s="46"/>
      <c r="G21" s="9">
        <f>E21+F21</f>
        <v>0</v>
      </c>
      <c r="H21" s="12" t="s">
        <v>52</v>
      </c>
      <c r="I21" s="8"/>
      <c r="J21" s="353">
        <f>SUM(J18:J20)</f>
        <v>0</v>
      </c>
      <c r="K21" s="353"/>
      <c r="L21" s="353">
        <f>L18+L19+L20</f>
        <v>0</v>
      </c>
      <c r="M21" s="353"/>
      <c r="N21" s="353">
        <f>SUM(N18:N20)</f>
        <v>0</v>
      </c>
      <c r="O21" s="353"/>
      <c r="P21" s="355"/>
      <c r="Q21" s="356"/>
      <c r="R21" s="356"/>
      <c r="S21" s="356"/>
      <c r="T21" s="357"/>
    </row>
    <row r="22" spans="2:20" ht="15.75" customHeight="1" x14ac:dyDescent="0.15">
      <c r="B22" s="389"/>
      <c r="C22" s="380" t="s">
        <v>39</v>
      </c>
      <c r="D22" s="381"/>
      <c r="E22" s="13">
        <f>SUM(E18:E21)</f>
        <v>0</v>
      </c>
      <c r="F22" s="13">
        <f>SUM(F18:F21)</f>
        <v>0</v>
      </c>
      <c r="G22" s="13">
        <f>SUM(G18:G21)</f>
        <v>0</v>
      </c>
      <c r="H22" s="10"/>
      <c r="I22" s="8" t="s">
        <v>58</v>
      </c>
      <c r="J22" s="365"/>
      <c r="K22" s="365"/>
      <c r="L22" s="365"/>
      <c r="M22" s="365"/>
      <c r="N22" s="366">
        <f>J22+L22</f>
        <v>0</v>
      </c>
      <c r="O22" s="367"/>
      <c r="P22" s="355"/>
      <c r="Q22" s="356"/>
      <c r="R22" s="356"/>
      <c r="S22" s="356"/>
      <c r="T22" s="357"/>
    </row>
    <row r="23" spans="2:20" ht="15.75" customHeight="1" x14ac:dyDescent="0.15">
      <c r="B23" s="389"/>
      <c r="C23" s="368"/>
      <c r="D23" s="8" t="s">
        <v>41</v>
      </c>
      <c r="E23" s="46"/>
      <c r="F23" s="46"/>
      <c r="G23" s="9">
        <f>E23+F23</f>
        <v>0</v>
      </c>
      <c r="H23" s="11"/>
      <c r="I23" s="8" t="s">
        <v>59</v>
      </c>
      <c r="J23" s="365"/>
      <c r="K23" s="365"/>
      <c r="L23" s="365"/>
      <c r="M23" s="365"/>
      <c r="N23" s="366">
        <f>J23+L23</f>
        <v>0</v>
      </c>
      <c r="O23" s="367"/>
      <c r="P23" s="355"/>
      <c r="Q23" s="356"/>
      <c r="R23" s="356"/>
      <c r="S23" s="356"/>
      <c r="T23" s="357"/>
    </row>
    <row r="24" spans="2:20" ht="15.75" customHeight="1" x14ac:dyDescent="0.15">
      <c r="B24" s="389"/>
      <c r="C24" s="369"/>
      <c r="D24" s="8" t="s">
        <v>40</v>
      </c>
      <c r="E24" s="46"/>
      <c r="F24" s="46"/>
      <c r="G24" s="9">
        <f>E24+F24</f>
        <v>0</v>
      </c>
      <c r="H24" s="11"/>
      <c r="I24" s="47" t="s">
        <v>38</v>
      </c>
      <c r="J24" s="365"/>
      <c r="K24" s="365"/>
      <c r="L24" s="365"/>
      <c r="M24" s="365"/>
      <c r="N24" s="366">
        <f>J24+L24</f>
        <v>0</v>
      </c>
      <c r="O24" s="367"/>
      <c r="P24" s="355"/>
      <c r="Q24" s="356"/>
      <c r="R24" s="356"/>
      <c r="S24" s="356"/>
      <c r="T24" s="357"/>
    </row>
    <row r="25" spans="2:20" ht="15.75" customHeight="1" x14ac:dyDescent="0.15">
      <c r="B25" s="389"/>
      <c r="C25" s="369"/>
      <c r="D25" s="47" t="s">
        <v>273</v>
      </c>
      <c r="E25" s="46"/>
      <c r="F25" s="46"/>
      <c r="G25" s="9">
        <f>E25+F25</f>
        <v>0</v>
      </c>
      <c r="H25" s="11"/>
      <c r="I25" s="47"/>
      <c r="J25" s="382"/>
      <c r="K25" s="383"/>
      <c r="L25" s="382"/>
      <c r="M25" s="383"/>
      <c r="N25" s="366">
        <f>J25+L25</f>
        <v>0</v>
      </c>
      <c r="O25" s="367"/>
      <c r="P25" s="355"/>
      <c r="Q25" s="356"/>
      <c r="R25" s="356"/>
      <c r="S25" s="356"/>
      <c r="T25" s="357"/>
    </row>
    <row r="26" spans="2:20" ht="15.75" customHeight="1" x14ac:dyDescent="0.15">
      <c r="B26" s="389"/>
      <c r="C26" s="369"/>
      <c r="D26" s="47" t="s">
        <v>38</v>
      </c>
      <c r="E26" s="46"/>
      <c r="F26" s="46"/>
      <c r="G26" s="9">
        <f>E26+F26</f>
        <v>0</v>
      </c>
      <c r="H26" s="11"/>
      <c r="I26" s="47"/>
      <c r="J26" s="365"/>
      <c r="K26" s="365"/>
      <c r="L26" s="365"/>
      <c r="M26" s="365"/>
      <c r="N26" s="366">
        <f>J26+L26</f>
        <v>0</v>
      </c>
      <c r="O26" s="367"/>
      <c r="P26" s="355"/>
      <c r="Q26" s="356"/>
      <c r="R26" s="356"/>
      <c r="S26" s="356"/>
      <c r="T26" s="357"/>
    </row>
    <row r="27" spans="2:20" ht="15.75" customHeight="1" x14ac:dyDescent="0.15">
      <c r="B27" s="389"/>
      <c r="C27" s="12" t="s">
        <v>42</v>
      </c>
      <c r="D27" s="8"/>
      <c r="E27" s="13">
        <f>SUM(E23:E26)</f>
        <v>0</v>
      </c>
      <c r="F27" s="13">
        <f>SUM(F23:F26)</f>
        <v>0</v>
      </c>
      <c r="G27" s="13">
        <f>SUM(G23:G26)</f>
        <v>0</v>
      </c>
      <c r="H27" s="12" t="s">
        <v>57</v>
      </c>
      <c r="I27" s="8"/>
      <c r="J27" s="353">
        <f>SUM(J22:J26)</f>
        <v>0</v>
      </c>
      <c r="K27" s="353"/>
      <c r="L27" s="353">
        <f>SUM(L22:L26)</f>
        <v>0</v>
      </c>
      <c r="M27" s="353"/>
      <c r="N27" s="353">
        <f>SUM(N22:N26)</f>
        <v>0</v>
      </c>
      <c r="O27" s="353"/>
      <c r="P27" s="355"/>
      <c r="Q27" s="356"/>
      <c r="R27" s="356"/>
      <c r="S27" s="356"/>
      <c r="T27" s="357"/>
    </row>
    <row r="28" spans="2:20" ht="15.75" customHeight="1" x14ac:dyDescent="0.15">
      <c r="B28" s="389"/>
      <c r="C28" s="14" t="s">
        <v>43</v>
      </c>
      <c r="D28" s="8"/>
      <c r="E28" s="46"/>
      <c r="F28" s="46"/>
      <c r="G28" s="9">
        <f>E28+F28</f>
        <v>0</v>
      </c>
      <c r="H28" s="15" t="s">
        <v>56</v>
      </c>
      <c r="I28" s="16"/>
      <c r="J28" s="353">
        <f>J21+J27</f>
        <v>0</v>
      </c>
      <c r="K28" s="353"/>
      <c r="L28" s="353">
        <f>L21+L27</f>
        <v>0</v>
      </c>
      <c r="M28" s="353"/>
      <c r="N28" s="353">
        <f>N21+N27</f>
        <v>0</v>
      </c>
      <c r="O28" s="353"/>
      <c r="P28" s="355"/>
      <c r="Q28" s="356"/>
      <c r="R28" s="356"/>
      <c r="S28" s="356"/>
      <c r="T28" s="357"/>
    </row>
    <row r="29" spans="2:20" ht="15.75" customHeight="1" x14ac:dyDescent="0.15">
      <c r="B29" s="389"/>
      <c r="C29" s="368"/>
      <c r="D29" s="8" t="s">
        <v>316</v>
      </c>
      <c r="E29" s="46"/>
      <c r="F29" s="46"/>
      <c r="G29" s="9">
        <f>E29+F29</f>
        <v>0</v>
      </c>
      <c r="H29" s="12" t="s">
        <v>54</v>
      </c>
      <c r="I29" s="17"/>
      <c r="J29" s="370" t="s">
        <v>11</v>
      </c>
      <c r="K29" s="370"/>
      <c r="L29" s="370" t="s">
        <v>12</v>
      </c>
      <c r="M29" s="370"/>
      <c r="N29" s="370" t="s">
        <v>13</v>
      </c>
      <c r="O29" s="371"/>
      <c r="P29" s="355"/>
      <c r="Q29" s="356"/>
      <c r="R29" s="356"/>
      <c r="S29" s="356"/>
      <c r="T29" s="357"/>
    </row>
    <row r="30" spans="2:20" ht="15.75" customHeight="1" x14ac:dyDescent="0.15">
      <c r="B30" s="389"/>
      <c r="C30" s="369"/>
      <c r="D30" s="8" t="s">
        <v>44</v>
      </c>
      <c r="E30" s="46"/>
      <c r="F30" s="46"/>
      <c r="G30" s="9">
        <f>E30+F30</f>
        <v>0</v>
      </c>
      <c r="H30" s="10"/>
      <c r="I30" s="8" t="s">
        <v>7</v>
      </c>
      <c r="J30" s="365"/>
      <c r="K30" s="365"/>
      <c r="L30" s="365"/>
      <c r="M30" s="365"/>
      <c r="N30" s="366">
        <f>J30+L30</f>
        <v>0</v>
      </c>
      <c r="O30" s="367"/>
      <c r="P30" s="355"/>
      <c r="Q30" s="356"/>
      <c r="R30" s="356"/>
      <c r="S30" s="356"/>
      <c r="T30" s="357"/>
    </row>
    <row r="31" spans="2:20" ht="15.75" customHeight="1" x14ac:dyDescent="0.15">
      <c r="B31" s="389"/>
      <c r="C31" s="369"/>
      <c r="D31" s="47"/>
      <c r="E31" s="46"/>
      <c r="F31" s="46"/>
      <c r="G31" s="9">
        <f>E31+F31</f>
        <v>0</v>
      </c>
      <c r="H31" s="11"/>
      <c r="I31" s="47" t="s">
        <v>274</v>
      </c>
      <c r="J31" s="382"/>
      <c r="K31" s="383"/>
      <c r="L31" s="382"/>
      <c r="M31" s="383"/>
      <c r="N31" s="366">
        <f>J31+L31</f>
        <v>0</v>
      </c>
      <c r="O31" s="367"/>
      <c r="P31" s="355"/>
      <c r="Q31" s="356"/>
      <c r="R31" s="356"/>
      <c r="S31" s="356"/>
      <c r="T31" s="357"/>
    </row>
    <row r="32" spans="2:20" ht="15.75" customHeight="1" x14ac:dyDescent="0.15">
      <c r="B32" s="389"/>
      <c r="C32" s="369"/>
      <c r="D32" s="47" t="s">
        <v>38</v>
      </c>
      <c r="E32" s="46"/>
      <c r="F32" s="46"/>
      <c r="G32" s="9">
        <f>E32+F32</f>
        <v>0</v>
      </c>
      <c r="H32" s="11"/>
      <c r="I32" s="47" t="s">
        <v>38</v>
      </c>
      <c r="J32" s="365"/>
      <c r="K32" s="365"/>
      <c r="L32" s="365"/>
      <c r="M32" s="365"/>
      <c r="N32" s="366">
        <f>J32+L32</f>
        <v>0</v>
      </c>
      <c r="O32" s="367"/>
      <c r="P32" s="355"/>
      <c r="Q32" s="356"/>
      <c r="R32" s="356"/>
      <c r="S32" s="356"/>
      <c r="T32" s="357"/>
    </row>
    <row r="33" spans="2:20" ht="15.75" customHeight="1" x14ac:dyDescent="0.15">
      <c r="B33" s="389"/>
      <c r="C33" s="12" t="s">
        <v>45</v>
      </c>
      <c r="D33" s="8"/>
      <c r="E33" s="13">
        <f>SUM(E29:E32)</f>
        <v>0</v>
      </c>
      <c r="F33" s="13">
        <f>SUM(F29:F32)</f>
        <v>0</v>
      </c>
      <c r="G33" s="13">
        <f>SUM(G29:G32)</f>
        <v>0</v>
      </c>
      <c r="H33" s="11"/>
      <c r="I33" s="8" t="s">
        <v>88</v>
      </c>
      <c r="J33" s="353" t="s">
        <v>87</v>
      </c>
      <c r="K33" s="353"/>
      <c r="L33" s="353">
        <f>F35-L28-L30-L32</f>
        <v>0</v>
      </c>
      <c r="M33" s="353"/>
      <c r="N33" s="353">
        <f>L33</f>
        <v>0</v>
      </c>
      <c r="O33" s="354"/>
      <c r="P33" s="355"/>
      <c r="Q33" s="356"/>
      <c r="R33" s="356"/>
      <c r="S33" s="356"/>
      <c r="T33" s="357"/>
    </row>
    <row r="34" spans="2:20" ht="15.75" customHeight="1" x14ac:dyDescent="0.15">
      <c r="B34" s="389"/>
      <c r="C34" s="358" t="s">
        <v>46</v>
      </c>
      <c r="D34" s="359"/>
      <c r="E34" s="5">
        <f>E27+E28+E33</f>
        <v>0</v>
      </c>
      <c r="F34" s="5">
        <f>F27+F28+F33</f>
        <v>0</v>
      </c>
      <c r="G34" s="5">
        <f>G27+G28+G33</f>
        <v>0</v>
      </c>
      <c r="H34" s="18" t="s">
        <v>55</v>
      </c>
      <c r="I34" s="16"/>
      <c r="J34" s="360">
        <f>SUM(J30:J33)</f>
        <v>0</v>
      </c>
      <c r="K34" s="360"/>
      <c r="L34" s="360">
        <f>L30+L32+L33</f>
        <v>0</v>
      </c>
      <c r="M34" s="360"/>
      <c r="N34" s="360">
        <f>N30+N31+N32+N33</f>
        <v>0</v>
      </c>
      <c r="O34" s="361"/>
      <c r="P34" s="362" t="s">
        <v>283</v>
      </c>
      <c r="Q34" s="363"/>
      <c r="R34" s="363"/>
      <c r="S34" s="363"/>
      <c r="T34" s="364"/>
    </row>
    <row r="35" spans="2:20" ht="15.75" customHeight="1" x14ac:dyDescent="0.15">
      <c r="B35" s="390"/>
      <c r="C35" s="18" t="s">
        <v>47</v>
      </c>
      <c r="D35" s="19"/>
      <c r="E35" s="20">
        <f>E22+E34</f>
        <v>0</v>
      </c>
      <c r="F35" s="20">
        <f>F22+F34</f>
        <v>0</v>
      </c>
      <c r="G35" s="20">
        <f>G22+G34</f>
        <v>0</v>
      </c>
      <c r="H35" s="18" t="s">
        <v>53</v>
      </c>
      <c r="I35" s="19"/>
      <c r="J35" s="347">
        <f>J34+J28</f>
        <v>0</v>
      </c>
      <c r="K35" s="347"/>
      <c r="L35" s="347">
        <f>L28+L34</f>
        <v>0</v>
      </c>
      <c r="M35" s="347"/>
      <c r="N35" s="347">
        <f>N28+N34</f>
        <v>0</v>
      </c>
      <c r="O35" s="347"/>
      <c r="P35" s="348"/>
      <c r="Q35" s="349"/>
      <c r="R35" s="349"/>
      <c r="S35" s="349"/>
      <c r="T35" s="350"/>
    </row>
    <row r="36" spans="2:20" ht="3.75" customHeight="1" x14ac:dyDescent="0.15">
      <c r="J36" s="351"/>
      <c r="K36" s="351"/>
      <c r="P36" s="352"/>
      <c r="Q36" s="352"/>
      <c r="R36" s="352"/>
      <c r="S36" s="352"/>
      <c r="T36" s="21"/>
    </row>
    <row r="38" spans="2:20" ht="12.75" hidden="1" thickBot="1" x14ac:dyDescent="0.2">
      <c r="E38" s="200">
        <f>E16</f>
        <v>43585</v>
      </c>
      <c r="F38" s="201">
        <f>DATE(E39,E40,E41)</f>
        <v>43570</v>
      </c>
    </row>
    <row r="39" spans="2:20" hidden="1" x14ac:dyDescent="0.15">
      <c r="E39" s="1">
        <f>YEAR(E38)</f>
        <v>2019</v>
      </c>
    </row>
    <row r="40" spans="2:20" hidden="1" x14ac:dyDescent="0.15">
      <c r="E40" s="1">
        <f>MONTH(E38)</f>
        <v>4</v>
      </c>
    </row>
    <row r="41" spans="2:20" hidden="1" x14ac:dyDescent="0.15">
      <c r="E41" s="1">
        <v>15</v>
      </c>
    </row>
    <row r="42" spans="2:20" hidden="1" x14ac:dyDescent="0.15"/>
  </sheetData>
  <sheetProtection password="DD76" sheet="1" objects="1" scenarios="1"/>
  <mergeCells count="159">
    <mergeCell ref="B1:S1"/>
    <mergeCell ref="B2:B15"/>
    <mergeCell ref="C2:D2"/>
    <mergeCell ref="E2:S2"/>
    <mergeCell ref="C3:D3"/>
    <mergeCell ref="E3:G3"/>
    <mergeCell ref="H3:J3"/>
    <mergeCell ref="K3:S3"/>
    <mergeCell ref="C4:D4"/>
    <mergeCell ref="E4:G4"/>
    <mergeCell ref="H4:J4"/>
    <mergeCell ref="K4:N4"/>
    <mergeCell ref="O4:P4"/>
    <mergeCell ref="R4:S4"/>
    <mergeCell ref="C5:D5"/>
    <mergeCell ref="E5:G5"/>
    <mergeCell ref="H5:J5"/>
    <mergeCell ref="K5:N5"/>
    <mergeCell ref="O5:P5"/>
    <mergeCell ref="R5:S5"/>
    <mergeCell ref="C6:D6"/>
    <mergeCell ref="H6:I6"/>
    <mergeCell ref="C7:E7"/>
    <mergeCell ref="F7:I7"/>
    <mergeCell ref="S7:T7"/>
    <mergeCell ref="C8:I8"/>
    <mergeCell ref="K8:L8"/>
    <mergeCell ref="N8:O8"/>
    <mergeCell ref="Q8:R8"/>
    <mergeCell ref="S8:T8"/>
    <mergeCell ref="C9:I9"/>
    <mergeCell ref="N11:O11"/>
    <mergeCell ref="Q11:R11"/>
    <mergeCell ref="S11:T11"/>
    <mergeCell ref="J7:J15"/>
    <mergeCell ref="K7:L7"/>
    <mergeCell ref="K9:L9"/>
    <mergeCell ref="C11:I11"/>
    <mergeCell ref="K11:L11"/>
    <mergeCell ref="C13:I13"/>
    <mergeCell ref="N7:O7"/>
    <mergeCell ref="P7:P15"/>
    <mergeCell ref="Q7:R7"/>
    <mergeCell ref="C12:I12"/>
    <mergeCell ref="K12:L12"/>
    <mergeCell ref="N12:O12"/>
    <mergeCell ref="Q12:R12"/>
    <mergeCell ref="S12:T12"/>
    <mergeCell ref="N9:O9"/>
    <mergeCell ref="Q9:R9"/>
    <mergeCell ref="S9:T9"/>
    <mergeCell ref="C10:I10"/>
    <mergeCell ref="K10:L10"/>
    <mergeCell ref="N10:O10"/>
    <mergeCell ref="Q10:R10"/>
    <mergeCell ref="S10:T10"/>
    <mergeCell ref="B16:B35"/>
    <mergeCell ref="C16:D16"/>
    <mergeCell ref="N16:O16"/>
    <mergeCell ref="P16:T16"/>
    <mergeCell ref="K13:L13"/>
    <mergeCell ref="N13:O13"/>
    <mergeCell ref="Q13:R13"/>
    <mergeCell ref="S13:T13"/>
    <mergeCell ref="C14:I14"/>
    <mergeCell ref="K14:L14"/>
    <mergeCell ref="N14:O14"/>
    <mergeCell ref="Q14:R14"/>
    <mergeCell ref="S14:T14"/>
    <mergeCell ref="N25:O25"/>
    <mergeCell ref="J31:K31"/>
    <mergeCell ref="L31:M31"/>
    <mergeCell ref="C23:C26"/>
    <mergeCell ref="J23:K23"/>
    <mergeCell ref="L23:M23"/>
    <mergeCell ref="N23:O23"/>
    <mergeCell ref="P23:T23"/>
    <mergeCell ref="J24:K24"/>
    <mergeCell ref="L24:M24"/>
    <mergeCell ref="N24:O24"/>
    <mergeCell ref="P24:T24"/>
    <mergeCell ref="J26:K26"/>
    <mergeCell ref="L26:M26"/>
    <mergeCell ref="N26:O26"/>
    <mergeCell ref="P26:T26"/>
    <mergeCell ref="J25:K25"/>
    <mergeCell ref="L25:M25"/>
    <mergeCell ref="P25:T25"/>
    <mergeCell ref="J17:K17"/>
    <mergeCell ref="L17:M17"/>
    <mergeCell ref="N17:O17"/>
    <mergeCell ref="P17:T17"/>
    <mergeCell ref="C22:D22"/>
    <mergeCell ref="J22:K22"/>
    <mergeCell ref="L22:M22"/>
    <mergeCell ref="N22:O22"/>
    <mergeCell ref="P22:T22"/>
    <mergeCell ref="C15:I15"/>
    <mergeCell ref="K15:L15"/>
    <mergeCell ref="N15:O15"/>
    <mergeCell ref="Q15:R15"/>
    <mergeCell ref="S15:T15"/>
    <mergeCell ref="L20:M20"/>
    <mergeCell ref="N20:O20"/>
    <mergeCell ref="P20:T20"/>
    <mergeCell ref="J21:K21"/>
    <mergeCell ref="L21:M21"/>
    <mergeCell ref="N21:O21"/>
    <mergeCell ref="P21:T21"/>
    <mergeCell ref="C18:C21"/>
    <mergeCell ref="J18:K18"/>
    <mergeCell ref="L18:M18"/>
    <mergeCell ref="N18:O18"/>
    <mergeCell ref="P18:T18"/>
    <mergeCell ref="J19:K19"/>
    <mergeCell ref="L19:M19"/>
    <mergeCell ref="N19:O19"/>
    <mergeCell ref="P19:T19"/>
    <mergeCell ref="J20:K20"/>
    <mergeCell ref="C17:D17"/>
    <mergeCell ref="H17:I17"/>
    <mergeCell ref="J28:K28"/>
    <mergeCell ref="L28:M28"/>
    <mergeCell ref="N28:O28"/>
    <mergeCell ref="P28:T28"/>
    <mergeCell ref="J27:K27"/>
    <mergeCell ref="L27:M27"/>
    <mergeCell ref="N27:O27"/>
    <mergeCell ref="P27:T27"/>
    <mergeCell ref="C29:C32"/>
    <mergeCell ref="J29:K29"/>
    <mergeCell ref="L29:M29"/>
    <mergeCell ref="N29:O29"/>
    <mergeCell ref="P29:T29"/>
    <mergeCell ref="J30:K30"/>
    <mergeCell ref="N31:O31"/>
    <mergeCell ref="P31:T31"/>
    <mergeCell ref="C34:D34"/>
    <mergeCell ref="J34:K34"/>
    <mergeCell ref="L34:M34"/>
    <mergeCell ref="N34:O34"/>
    <mergeCell ref="P34:T34"/>
    <mergeCell ref="L30:M30"/>
    <mergeCell ref="N30:O30"/>
    <mergeCell ref="P30:T30"/>
    <mergeCell ref="J32:K32"/>
    <mergeCell ref="L32:M32"/>
    <mergeCell ref="N32:O32"/>
    <mergeCell ref="P32:T32"/>
    <mergeCell ref="J35:K35"/>
    <mergeCell ref="L35:M35"/>
    <mergeCell ref="N35:O35"/>
    <mergeCell ref="P35:T35"/>
    <mergeCell ref="J36:K36"/>
    <mergeCell ref="P36:S36"/>
    <mergeCell ref="J33:K33"/>
    <mergeCell ref="L33:M33"/>
    <mergeCell ref="N33:O33"/>
    <mergeCell ref="P33:T33"/>
  </mergeCells>
  <phoneticPr fontId="1"/>
  <pageMargins left="0.59055118110236227" right="0.55118110236220474" top="0.51181102362204722" bottom="0.27559055118110237" header="0.31496062992125984" footer="0.19685039370078741"/>
  <pageSetup paperSize="9" orientation="landscape" r:id="rId1"/>
  <headerFooter>
    <oddFooter>&amp;CP2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U37"/>
  <sheetViews>
    <sheetView workbookViewId="0">
      <selection activeCell="F2" sqref="F2:O2"/>
    </sheetView>
  </sheetViews>
  <sheetFormatPr defaultRowHeight="12" x14ac:dyDescent="0.15"/>
  <cols>
    <col min="1" max="1" width="0.5703125" style="1" customWidth="1"/>
    <col min="2" max="2" width="4.28515625" style="1" customWidth="1"/>
    <col min="3" max="3" width="3.42578125" style="1" customWidth="1"/>
    <col min="4" max="4" width="12.85546875" style="1" customWidth="1"/>
    <col min="5" max="7" width="12.140625" style="1" customWidth="1"/>
    <col min="8" max="8" width="3.42578125" style="1" customWidth="1"/>
    <col min="9" max="9" width="11.42578125" style="1" customWidth="1"/>
    <col min="10" max="10" width="2.7109375" style="1" customWidth="1"/>
    <col min="11" max="11" width="10.140625" style="1" customWidth="1"/>
    <col min="12" max="12" width="2.7109375" style="1" customWidth="1"/>
    <col min="13" max="13" width="10.140625" style="1" customWidth="1"/>
    <col min="14" max="14" width="2.7109375" style="1" customWidth="1"/>
    <col min="15" max="15" width="10.140625" style="1" customWidth="1"/>
    <col min="16" max="16" width="2.7109375" style="1" customWidth="1"/>
    <col min="17" max="17" width="11.140625" style="1" customWidth="1"/>
    <col min="18" max="18" width="2.7109375" style="1" customWidth="1"/>
    <col min="19" max="19" width="11.140625" style="1" customWidth="1"/>
    <col min="20" max="20" width="9.7109375" style="1" customWidth="1"/>
    <col min="21" max="21" width="1" style="1" customWidth="1"/>
    <col min="22" max="22" width="2.42578125" style="1" customWidth="1"/>
    <col min="23" max="16384" width="9.140625" style="1"/>
  </cols>
  <sheetData>
    <row r="1" spans="2:20" ht="5.25" customHeight="1" x14ac:dyDescent="0.15">
      <c r="I1" s="150"/>
      <c r="M1" s="50"/>
      <c r="O1" s="50"/>
    </row>
    <row r="2" spans="2:20" ht="18" customHeight="1" x14ac:dyDescent="0.15">
      <c r="C2" s="55"/>
      <c r="D2" s="55"/>
      <c r="E2" s="55"/>
      <c r="F2" s="415" t="s">
        <v>318</v>
      </c>
      <c r="G2" s="415"/>
      <c r="H2" s="415"/>
      <c r="I2" s="415"/>
      <c r="J2" s="415"/>
      <c r="K2" s="415"/>
      <c r="L2" s="415"/>
      <c r="M2" s="415"/>
      <c r="N2" s="415"/>
      <c r="O2" s="415"/>
      <c r="P2" s="55"/>
      <c r="Q2" s="416" t="str">
        <f>'2.概況'!E2</f>
        <v>○○△△(株)</v>
      </c>
      <c r="R2" s="417"/>
      <c r="S2" s="417"/>
      <c r="T2" s="418"/>
    </row>
    <row r="3" spans="2:20" ht="19.5" customHeight="1" x14ac:dyDescent="0.15">
      <c r="B3" s="419" t="s">
        <v>60</v>
      </c>
      <c r="C3" s="423"/>
      <c r="D3" s="424"/>
      <c r="E3" s="153">
        <f>F3-365</f>
        <v>42840</v>
      </c>
      <c r="F3" s="153">
        <f>G3-365</f>
        <v>43205</v>
      </c>
      <c r="G3" s="149">
        <f>'2.概況'!F38</f>
        <v>43570</v>
      </c>
      <c r="H3" s="23"/>
      <c r="I3" s="425" t="s">
        <v>80</v>
      </c>
      <c r="J3" s="426"/>
      <c r="K3" s="426"/>
      <c r="L3" s="427"/>
      <c r="M3" s="427"/>
      <c r="N3" s="427"/>
      <c r="O3" s="427"/>
      <c r="P3" s="427"/>
      <c r="Q3" s="427"/>
      <c r="R3" s="427"/>
      <c r="S3" s="427"/>
      <c r="T3" s="428"/>
    </row>
    <row r="4" spans="2:20" ht="15.75" customHeight="1" x14ac:dyDescent="0.15">
      <c r="B4" s="420"/>
      <c r="C4" s="429" t="s">
        <v>48</v>
      </c>
      <c r="D4" s="430"/>
      <c r="E4" s="24" t="s">
        <v>66</v>
      </c>
      <c r="F4" s="24" t="s">
        <v>66</v>
      </c>
      <c r="G4" s="25" t="s">
        <v>66</v>
      </c>
      <c r="H4" s="26"/>
      <c r="I4" s="431"/>
      <c r="J4" s="432"/>
      <c r="K4" s="432"/>
      <c r="L4" s="432"/>
      <c r="M4" s="432"/>
      <c r="N4" s="432"/>
      <c r="O4" s="432"/>
      <c r="P4" s="432"/>
      <c r="Q4" s="432"/>
      <c r="R4" s="432"/>
      <c r="S4" s="432"/>
      <c r="T4" s="433"/>
    </row>
    <row r="5" spans="2:20" ht="15.75" customHeight="1" x14ac:dyDescent="0.15">
      <c r="B5" s="420"/>
      <c r="C5" s="400" t="s">
        <v>61</v>
      </c>
      <c r="D5" s="400"/>
      <c r="E5" s="46"/>
      <c r="F5" s="46"/>
      <c r="G5" s="48"/>
      <c r="H5" s="26"/>
      <c r="I5" s="431"/>
      <c r="J5" s="432"/>
      <c r="K5" s="432"/>
      <c r="L5" s="432"/>
      <c r="M5" s="432"/>
      <c r="N5" s="432"/>
      <c r="O5" s="432"/>
      <c r="P5" s="432"/>
      <c r="Q5" s="432"/>
      <c r="R5" s="432"/>
      <c r="S5" s="432"/>
      <c r="T5" s="433"/>
    </row>
    <row r="6" spans="2:20" ht="15.75" customHeight="1" x14ac:dyDescent="0.15">
      <c r="B6" s="420"/>
      <c r="C6" s="400" t="s">
        <v>63</v>
      </c>
      <c r="D6" s="400"/>
      <c r="E6" s="46"/>
      <c r="F6" s="46"/>
      <c r="G6" s="48"/>
      <c r="H6" s="26"/>
      <c r="I6" s="431"/>
      <c r="J6" s="432"/>
      <c r="K6" s="432"/>
      <c r="L6" s="432"/>
      <c r="M6" s="432"/>
      <c r="N6" s="432"/>
      <c r="O6" s="432"/>
      <c r="P6" s="432"/>
      <c r="Q6" s="432"/>
      <c r="R6" s="432"/>
      <c r="S6" s="432"/>
      <c r="T6" s="433"/>
    </row>
    <row r="7" spans="2:20" ht="15.75" customHeight="1" x14ac:dyDescent="0.15">
      <c r="B7" s="420"/>
      <c r="C7" s="400" t="s">
        <v>62</v>
      </c>
      <c r="D7" s="400"/>
      <c r="E7" s="46"/>
      <c r="F7" s="46"/>
      <c r="G7" s="48"/>
      <c r="H7" s="26"/>
      <c r="I7" s="431"/>
      <c r="J7" s="432"/>
      <c r="K7" s="432"/>
      <c r="L7" s="432"/>
      <c r="M7" s="432"/>
      <c r="N7" s="432"/>
      <c r="O7" s="432"/>
      <c r="P7" s="432"/>
      <c r="Q7" s="432"/>
      <c r="R7" s="432"/>
      <c r="S7" s="432"/>
      <c r="T7" s="433"/>
    </row>
    <row r="8" spans="2:20" ht="15.75" customHeight="1" x14ac:dyDescent="0.15">
      <c r="B8" s="420"/>
      <c r="C8" s="400" t="s">
        <v>64</v>
      </c>
      <c r="D8" s="400"/>
      <c r="E8" s="46"/>
      <c r="F8" s="46"/>
      <c r="G8" s="48"/>
      <c r="H8" s="26"/>
      <c r="I8" s="431"/>
      <c r="J8" s="432"/>
      <c r="K8" s="432"/>
      <c r="L8" s="432"/>
      <c r="M8" s="432"/>
      <c r="N8" s="432"/>
      <c r="O8" s="432"/>
      <c r="P8" s="432"/>
      <c r="Q8" s="432"/>
      <c r="R8" s="432"/>
      <c r="S8" s="432"/>
      <c r="T8" s="433"/>
    </row>
    <row r="9" spans="2:20" ht="15.75" customHeight="1" x14ac:dyDescent="0.15">
      <c r="B9" s="420"/>
      <c r="C9" s="400" t="s">
        <v>65</v>
      </c>
      <c r="D9" s="400"/>
      <c r="E9" s="46"/>
      <c r="F9" s="46"/>
      <c r="G9" s="48"/>
      <c r="H9" s="26"/>
      <c r="I9" s="431"/>
      <c r="J9" s="432"/>
      <c r="K9" s="432"/>
      <c r="L9" s="432"/>
      <c r="M9" s="432"/>
      <c r="N9" s="432"/>
      <c r="O9" s="432"/>
      <c r="P9" s="432"/>
      <c r="Q9" s="432"/>
      <c r="R9" s="432"/>
      <c r="S9" s="432"/>
      <c r="T9" s="433"/>
    </row>
    <row r="10" spans="2:20" ht="15.75" customHeight="1" x14ac:dyDescent="0.15">
      <c r="B10" s="420"/>
      <c r="C10" s="400" t="s">
        <v>67</v>
      </c>
      <c r="D10" s="400"/>
      <c r="E10" s="46"/>
      <c r="F10" s="46"/>
      <c r="G10" s="48"/>
      <c r="H10" s="26"/>
      <c r="I10" s="431"/>
      <c r="J10" s="432"/>
      <c r="K10" s="432"/>
      <c r="L10" s="432"/>
      <c r="M10" s="432"/>
      <c r="N10" s="432"/>
      <c r="O10" s="432"/>
      <c r="P10" s="432"/>
      <c r="Q10" s="432"/>
      <c r="R10" s="432"/>
      <c r="S10" s="432"/>
      <c r="T10" s="433"/>
    </row>
    <row r="11" spans="2:20" ht="15.75" customHeight="1" x14ac:dyDescent="0.15">
      <c r="B11" s="420"/>
      <c r="C11" s="400" t="s">
        <v>275</v>
      </c>
      <c r="D11" s="400"/>
      <c r="E11" s="46"/>
      <c r="F11" s="46"/>
      <c r="G11" s="121">
        <f>'2.概況'!J34</f>
        <v>0</v>
      </c>
      <c r="H11" s="26"/>
      <c r="I11" s="431"/>
      <c r="J11" s="432"/>
      <c r="K11" s="432"/>
      <c r="L11" s="432"/>
      <c r="M11" s="432"/>
      <c r="N11" s="432"/>
      <c r="O11" s="432"/>
      <c r="P11" s="432"/>
      <c r="Q11" s="432"/>
      <c r="R11" s="432"/>
      <c r="S11" s="432"/>
      <c r="T11" s="433"/>
    </row>
    <row r="12" spans="2:20" ht="15.75" customHeight="1" x14ac:dyDescent="0.15">
      <c r="B12" s="420"/>
      <c r="C12" s="400" t="s">
        <v>12</v>
      </c>
      <c r="D12" s="400"/>
      <c r="E12" s="400" t="s">
        <v>71</v>
      </c>
      <c r="F12" s="400"/>
      <c r="G12" s="9">
        <f>'2.概況'!L34</f>
        <v>0</v>
      </c>
      <c r="H12" s="26"/>
      <c r="I12" s="431"/>
      <c r="J12" s="432"/>
      <c r="K12" s="432"/>
      <c r="L12" s="432"/>
      <c r="M12" s="432"/>
      <c r="N12" s="432"/>
      <c r="O12" s="432"/>
      <c r="P12" s="432"/>
      <c r="Q12" s="432"/>
      <c r="R12" s="432"/>
      <c r="S12" s="432"/>
      <c r="T12" s="433"/>
    </row>
    <row r="13" spans="2:20" ht="15.75" customHeight="1" x14ac:dyDescent="0.15">
      <c r="B13" s="420"/>
      <c r="C13" s="400" t="s">
        <v>68</v>
      </c>
      <c r="D13" s="400"/>
      <c r="E13" s="400" t="s">
        <v>71</v>
      </c>
      <c r="F13" s="400"/>
      <c r="G13" s="9">
        <f>'2.概況'!N34</f>
        <v>0</v>
      </c>
      <c r="H13" s="26"/>
      <c r="I13" s="431"/>
      <c r="J13" s="432"/>
      <c r="K13" s="432"/>
      <c r="L13" s="432"/>
      <c r="M13" s="432"/>
      <c r="N13" s="432"/>
      <c r="O13" s="432"/>
      <c r="P13" s="432"/>
      <c r="Q13" s="432"/>
      <c r="R13" s="432"/>
      <c r="S13" s="432"/>
      <c r="T13" s="433"/>
    </row>
    <row r="14" spans="2:20" ht="15.75" customHeight="1" x14ac:dyDescent="0.15">
      <c r="B14" s="420"/>
      <c r="C14" s="400" t="s">
        <v>69</v>
      </c>
      <c r="D14" s="400"/>
      <c r="E14" s="400" t="s">
        <v>72</v>
      </c>
      <c r="F14" s="400"/>
      <c r="G14" s="249"/>
      <c r="H14" s="26"/>
      <c r="I14" s="434"/>
      <c r="J14" s="435"/>
      <c r="K14" s="435"/>
      <c r="L14" s="435"/>
      <c r="M14" s="435"/>
      <c r="N14" s="435"/>
      <c r="O14" s="435"/>
      <c r="P14" s="435"/>
      <c r="Q14" s="435"/>
      <c r="R14" s="435"/>
      <c r="S14" s="435"/>
      <c r="T14" s="436"/>
    </row>
    <row r="15" spans="2:20" ht="15.75" customHeight="1" x14ac:dyDescent="0.15">
      <c r="B15" s="420"/>
      <c r="C15" s="437" t="s">
        <v>70</v>
      </c>
      <c r="D15" s="437"/>
      <c r="E15" s="438"/>
      <c r="F15" s="438"/>
      <c r="G15" s="27">
        <f>G13+G14</f>
        <v>0</v>
      </c>
      <c r="H15" s="26"/>
      <c r="I15" s="425" t="s">
        <v>82</v>
      </c>
      <c r="J15" s="426"/>
      <c r="K15" s="439"/>
      <c r="L15" s="371" t="s">
        <v>75</v>
      </c>
      <c r="M15" s="394"/>
      <c r="N15" s="379"/>
      <c r="O15" s="28">
        <f>G9+G10</f>
        <v>0</v>
      </c>
      <c r="P15" s="29"/>
      <c r="Q15" s="446" t="s">
        <v>290</v>
      </c>
      <c r="R15" s="446"/>
      <c r="S15" s="446"/>
      <c r="T15" s="447"/>
    </row>
    <row r="16" spans="2:20" ht="15.75" customHeight="1" x14ac:dyDescent="0.15">
      <c r="B16" s="421"/>
      <c r="C16" s="448" t="s">
        <v>74</v>
      </c>
      <c r="D16" s="370"/>
      <c r="E16" s="30">
        <f>E26</f>
        <v>0</v>
      </c>
      <c r="F16" s="30">
        <f>F26</f>
        <v>0</v>
      </c>
      <c r="G16" s="31">
        <f>G26</f>
        <v>0</v>
      </c>
      <c r="H16" s="26"/>
      <c r="I16" s="440"/>
      <c r="J16" s="441"/>
      <c r="K16" s="442"/>
      <c r="L16" s="449" t="s">
        <v>76</v>
      </c>
      <c r="M16" s="450"/>
      <c r="N16" s="451"/>
      <c r="O16" s="32" t="str">
        <f>IF(G15&gt;=0,"解消済",G15/-G9)</f>
        <v>解消済</v>
      </c>
      <c r="P16" s="33"/>
      <c r="Q16" s="363" t="s">
        <v>78</v>
      </c>
      <c r="R16" s="363"/>
      <c r="S16" s="363"/>
      <c r="T16" s="364"/>
    </row>
    <row r="17" spans="2:21" ht="15.75" customHeight="1" x14ac:dyDescent="0.15">
      <c r="B17" s="422"/>
      <c r="C17" s="452" t="s">
        <v>73</v>
      </c>
      <c r="D17" s="375"/>
      <c r="E17" s="34" t="str">
        <f>IF(E5="","",E6/E5)</f>
        <v/>
      </c>
      <c r="F17" s="34" t="str">
        <f t="shared" ref="F17:G17" si="0">IF(F5="","",F6/F5)</f>
        <v/>
      </c>
      <c r="G17" s="35" t="str">
        <f t="shared" si="0"/>
        <v/>
      </c>
      <c r="H17" s="26"/>
      <c r="I17" s="443"/>
      <c r="J17" s="444"/>
      <c r="K17" s="445"/>
      <c r="L17" s="373" t="s">
        <v>77</v>
      </c>
      <c r="M17" s="453"/>
      <c r="N17" s="374"/>
      <c r="O17" s="36" t="str">
        <f>IF(G20="","",G16/O15)</f>
        <v/>
      </c>
      <c r="P17" s="37"/>
      <c r="Q17" s="454" t="s">
        <v>79</v>
      </c>
      <c r="R17" s="454"/>
      <c r="S17" s="454"/>
      <c r="T17" s="455"/>
    </row>
    <row r="18" spans="2:21" ht="6.75" customHeight="1" x14ac:dyDescent="0.15">
      <c r="B18" s="53"/>
      <c r="C18" s="116"/>
      <c r="D18" s="116"/>
      <c r="E18" s="54"/>
      <c r="F18" s="54"/>
      <c r="G18" s="54"/>
      <c r="H18" s="43"/>
      <c r="I18" s="116"/>
      <c r="J18" s="116"/>
      <c r="K18" s="116"/>
      <c r="L18" s="116"/>
      <c r="M18" s="116"/>
      <c r="N18" s="116"/>
      <c r="O18" s="51"/>
      <c r="P18" s="43"/>
      <c r="Q18" s="52"/>
      <c r="R18" s="52"/>
      <c r="S18" s="52"/>
      <c r="T18" s="52"/>
    </row>
    <row r="19" spans="2:21" ht="15.75" customHeight="1" x14ac:dyDescent="0.15">
      <c r="B19" s="458" t="s">
        <v>83</v>
      </c>
      <c r="C19" s="370" t="s">
        <v>84</v>
      </c>
      <c r="D19" s="370"/>
      <c r="E19" s="151">
        <f>E3</f>
        <v>42840</v>
      </c>
      <c r="F19" s="151">
        <f>F3</f>
        <v>43205</v>
      </c>
      <c r="G19" s="152">
        <f>G3</f>
        <v>43570</v>
      </c>
      <c r="H19" s="371" t="s">
        <v>86</v>
      </c>
      <c r="I19" s="395"/>
      <c r="J19" s="26"/>
      <c r="K19" s="38" t="s">
        <v>89</v>
      </c>
      <c r="L19" s="39"/>
      <c r="M19" s="39"/>
      <c r="N19" s="39"/>
      <c r="O19" s="39"/>
      <c r="P19" s="39"/>
      <c r="Q19" s="39"/>
      <c r="R19" s="39"/>
      <c r="S19" s="39"/>
      <c r="T19" s="40"/>
    </row>
    <row r="20" spans="2:21" ht="15.75" customHeight="1" x14ac:dyDescent="0.15">
      <c r="B20" s="421"/>
      <c r="C20" s="381" t="s">
        <v>250</v>
      </c>
      <c r="D20" s="381"/>
      <c r="E20" s="46"/>
      <c r="F20" s="46"/>
      <c r="G20" s="49"/>
      <c r="H20" s="456" t="str">
        <f>IF(G20="","",G20/$G$26)</f>
        <v/>
      </c>
      <c r="I20" s="457"/>
      <c r="J20" s="41"/>
      <c r="K20" s="431"/>
      <c r="L20" s="432"/>
      <c r="M20" s="432"/>
      <c r="N20" s="432"/>
      <c r="O20" s="432"/>
      <c r="P20" s="432"/>
      <c r="Q20" s="432"/>
      <c r="R20" s="432"/>
      <c r="S20" s="432"/>
      <c r="T20" s="433"/>
      <c r="U20" s="42"/>
    </row>
    <row r="21" spans="2:21" ht="15.75" customHeight="1" x14ac:dyDescent="0.15">
      <c r="B21" s="421"/>
      <c r="C21" s="385"/>
      <c r="D21" s="385"/>
      <c r="E21" s="46"/>
      <c r="F21" s="46"/>
      <c r="G21" s="49"/>
      <c r="H21" s="456" t="str">
        <f t="shared" ref="H21:H25" si="1">IF(G21="","",G21/$G$26)</f>
        <v/>
      </c>
      <c r="I21" s="457"/>
      <c r="J21" s="43"/>
      <c r="K21" s="431"/>
      <c r="L21" s="432"/>
      <c r="M21" s="432"/>
      <c r="N21" s="432"/>
      <c r="O21" s="432"/>
      <c r="P21" s="432"/>
      <c r="Q21" s="432"/>
      <c r="R21" s="432"/>
      <c r="S21" s="432"/>
      <c r="T21" s="433"/>
    </row>
    <row r="22" spans="2:21" ht="15.75" customHeight="1" x14ac:dyDescent="0.15">
      <c r="B22" s="421"/>
      <c r="C22" s="385"/>
      <c r="D22" s="385"/>
      <c r="E22" s="46"/>
      <c r="F22" s="46"/>
      <c r="G22" s="49"/>
      <c r="H22" s="456" t="str">
        <f t="shared" si="1"/>
        <v/>
      </c>
      <c r="I22" s="457"/>
      <c r="J22" s="26"/>
      <c r="K22" s="431"/>
      <c r="L22" s="432"/>
      <c r="M22" s="432"/>
      <c r="N22" s="432"/>
      <c r="O22" s="432"/>
      <c r="P22" s="432"/>
      <c r="Q22" s="432"/>
      <c r="R22" s="432"/>
      <c r="S22" s="432"/>
      <c r="T22" s="433"/>
    </row>
    <row r="23" spans="2:21" ht="15.75" customHeight="1" x14ac:dyDescent="0.15">
      <c r="B23" s="421"/>
      <c r="C23" s="385"/>
      <c r="D23" s="385"/>
      <c r="E23" s="46"/>
      <c r="F23" s="46"/>
      <c r="G23" s="49"/>
      <c r="H23" s="456" t="str">
        <f t="shared" si="1"/>
        <v/>
      </c>
      <c r="I23" s="457"/>
      <c r="J23" s="26"/>
      <c r="K23" s="431"/>
      <c r="L23" s="432"/>
      <c r="M23" s="432"/>
      <c r="N23" s="432"/>
      <c r="O23" s="432"/>
      <c r="P23" s="432"/>
      <c r="Q23" s="432"/>
      <c r="R23" s="432"/>
      <c r="S23" s="432"/>
      <c r="T23" s="433"/>
    </row>
    <row r="24" spans="2:21" ht="15.75" customHeight="1" x14ac:dyDescent="0.15">
      <c r="B24" s="421"/>
      <c r="C24" s="385"/>
      <c r="D24" s="385"/>
      <c r="E24" s="46"/>
      <c r="F24" s="46"/>
      <c r="G24" s="49"/>
      <c r="H24" s="456" t="str">
        <f t="shared" si="1"/>
        <v/>
      </c>
      <c r="I24" s="457"/>
      <c r="J24" s="26"/>
      <c r="K24" s="431"/>
      <c r="L24" s="432"/>
      <c r="M24" s="432"/>
      <c r="N24" s="432"/>
      <c r="O24" s="432"/>
      <c r="P24" s="432"/>
      <c r="Q24" s="432"/>
      <c r="R24" s="432"/>
      <c r="S24" s="432"/>
      <c r="T24" s="433"/>
    </row>
    <row r="25" spans="2:21" ht="15.75" customHeight="1" x14ac:dyDescent="0.15">
      <c r="B25" s="421"/>
      <c r="C25" s="385"/>
      <c r="D25" s="385"/>
      <c r="E25" s="46"/>
      <c r="F25" s="46"/>
      <c r="G25" s="49"/>
      <c r="H25" s="456" t="str">
        <f t="shared" si="1"/>
        <v/>
      </c>
      <c r="I25" s="457"/>
      <c r="J25" s="26"/>
      <c r="K25" s="431"/>
      <c r="L25" s="432"/>
      <c r="M25" s="432"/>
      <c r="N25" s="432"/>
      <c r="O25" s="432"/>
      <c r="P25" s="432"/>
      <c r="Q25" s="432"/>
      <c r="R25" s="432"/>
      <c r="S25" s="432"/>
      <c r="T25" s="433"/>
    </row>
    <row r="26" spans="2:21" ht="15.75" customHeight="1" x14ac:dyDescent="0.15">
      <c r="B26" s="421"/>
      <c r="C26" s="438" t="s">
        <v>85</v>
      </c>
      <c r="D26" s="438"/>
      <c r="E26" s="44">
        <f>SUM(E20:E25)</f>
        <v>0</v>
      </c>
      <c r="F26" s="44">
        <f>SUM(F20:F25)</f>
        <v>0</v>
      </c>
      <c r="G26" s="45">
        <f>SUM(G20:G25)</f>
        <v>0</v>
      </c>
      <c r="H26" s="456" t="str">
        <f>IF(G20="","",G26/$G$26)</f>
        <v/>
      </c>
      <c r="I26" s="457"/>
      <c r="J26" s="26"/>
      <c r="K26" s="431"/>
      <c r="L26" s="432"/>
      <c r="M26" s="432"/>
      <c r="N26" s="432"/>
      <c r="O26" s="432"/>
      <c r="P26" s="432"/>
      <c r="Q26" s="432"/>
      <c r="R26" s="432"/>
      <c r="S26" s="432"/>
      <c r="T26" s="433"/>
    </row>
    <row r="27" spans="2:21" ht="15" customHeight="1" x14ac:dyDescent="0.15">
      <c r="B27" s="38" t="s">
        <v>90</v>
      </c>
      <c r="C27" s="39"/>
      <c r="D27" s="39"/>
      <c r="E27" s="427"/>
      <c r="F27" s="427"/>
      <c r="G27" s="427"/>
      <c r="H27" s="427"/>
      <c r="I27" s="427"/>
      <c r="J27" s="427"/>
      <c r="K27" s="427"/>
      <c r="L27" s="427"/>
      <c r="M27" s="427"/>
      <c r="N27" s="427"/>
      <c r="O27" s="427"/>
      <c r="P27" s="427"/>
      <c r="Q27" s="427"/>
      <c r="R27" s="427"/>
      <c r="S27" s="427"/>
      <c r="T27" s="428"/>
    </row>
    <row r="28" spans="2:21" ht="15.75" customHeight="1" x14ac:dyDescent="0.15">
      <c r="B28" s="431"/>
      <c r="C28" s="432"/>
      <c r="D28" s="432"/>
      <c r="E28" s="432"/>
      <c r="F28" s="432"/>
      <c r="G28" s="432"/>
      <c r="H28" s="432"/>
      <c r="I28" s="432"/>
      <c r="J28" s="432"/>
      <c r="K28" s="432"/>
      <c r="L28" s="432"/>
      <c r="M28" s="432"/>
      <c r="N28" s="432"/>
      <c r="O28" s="432"/>
      <c r="P28" s="432"/>
      <c r="Q28" s="432"/>
      <c r="R28" s="432"/>
      <c r="S28" s="432"/>
      <c r="T28" s="433"/>
    </row>
    <row r="29" spans="2:21" ht="15.75" customHeight="1" x14ac:dyDescent="0.15">
      <c r="B29" s="431"/>
      <c r="C29" s="432"/>
      <c r="D29" s="432"/>
      <c r="E29" s="432"/>
      <c r="F29" s="432"/>
      <c r="G29" s="432"/>
      <c r="H29" s="432"/>
      <c r="I29" s="432"/>
      <c r="J29" s="432"/>
      <c r="K29" s="432"/>
      <c r="L29" s="432"/>
      <c r="M29" s="432"/>
      <c r="N29" s="432"/>
      <c r="O29" s="432"/>
      <c r="P29" s="432"/>
      <c r="Q29" s="432"/>
      <c r="R29" s="432"/>
      <c r="S29" s="432"/>
      <c r="T29" s="433"/>
    </row>
    <row r="30" spans="2:21" ht="15.75" customHeight="1" x14ac:dyDescent="0.15">
      <c r="B30" s="431"/>
      <c r="C30" s="432"/>
      <c r="D30" s="432"/>
      <c r="E30" s="432"/>
      <c r="F30" s="432"/>
      <c r="G30" s="432"/>
      <c r="H30" s="432"/>
      <c r="I30" s="432"/>
      <c r="J30" s="432"/>
      <c r="K30" s="432"/>
      <c r="L30" s="432"/>
      <c r="M30" s="432"/>
      <c r="N30" s="432"/>
      <c r="O30" s="432"/>
      <c r="P30" s="432"/>
      <c r="Q30" s="432"/>
      <c r="R30" s="432"/>
      <c r="S30" s="432"/>
      <c r="T30" s="433"/>
    </row>
    <row r="31" spans="2:21" ht="15.75" customHeight="1" x14ac:dyDescent="0.15">
      <c r="B31" s="431"/>
      <c r="C31" s="432"/>
      <c r="D31" s="432"/>
      <c r="E31" s="432"/>
      <c r="F31" s="432"/>
      <c r="G31" s="432"/>
      <c r="H31" s="432"/>
      <c r="I31" s="432"/>
      <c r="J31" s="432"/>
      <c r="K31" s="432"/>
      <c r="L31" s="432"/>
      <c r="M31" s="432"/>
      <c r="N31" s="432"/>
      <c r="O31" s="432"/>
      <c r="P31" s="432"/>
      <c r="Q31" s="432"/>
      <c r="R31" s="432"/>
      <c r="S31" s="432"/>
      <c r="T31" s="433"/>
    </row>
    <row r="32" spans="2:21" ht="15.75" customHeight="1" x14ac:dyDescent="0.15">
      <c r="B32" s="431"/>
      <c r="C32" s="432"/>
      <c r="D32" s="432"/>
      <c r="E32" s="432"/>
      <c r="F32" s="432"/>
      <c r="G32" s="432"/>
      <c r="H32" s="432"/>
      <c r="I32" s="432"/>
      <c r="J32" s="432"/>
      <c r="K32" s="432"/>
      <c r="L32" s="432"/>
      <c r="M32" s="432"/>
      <c r="N32" s="432"/>
      <c r="O32" s="432"/>
      <c r="P32" s="432"/>
      <c r="Q32" s="432"/>
      <c r="R32" s="432"/>
      <c r="S32" s="432"/>
      <c r="T32" s="433"/>
    </row>
    <row r="33" spans="2:20" ht="15.75" customHeight="1" x14ac:dyDescent="0.15">
      <c r="B33" s="431"/>
      <c r="C33" s="432"/>
      <c r="D33" s="432"/>
      <c r="E33" s="432"/>
      <c r="F33" s="432"/>
      <c r="G33" s="432"/>
      <c r="H33" s="432"/>
      <c r="I33" s="432"/>
      <c r="J33" s="432"/>
      <c r="K33" s="432"/>
      <c r="L33" s="432"/>
      <c r="M33" s="432"/>
      <c r="N33" s="432"/>
      <c r="O33" s="432"/>
      <c r="P33" s="432"/>
      <c r="Q33" s="432"/>
      <c r="R33" s="432"/>
      <c r="S33" s="432"/>
      <c r="T33" s="433"/>
    </row>
    <row r="34" spans="2:20" ht="15.75" customHeight="1" x14ac:dyDescent="0.15">
      <c r="B34" s="431"/>
      <c r="C34" s="432"/>
      <c r="D34" s="432"/>
      <c r="E34" s="432"/>
      <c r="F34" s="432"/>
      <c r="G34" s="432"/>
      <c r="H34" s="432"/>
      <c r="I34" s="432"/>
      <c r="J34" s="432"/>
      <c r="K34" s="432"/>
      <c r="L34" s="432"/>
      <c r="M34" s="432"/>
      <c r="N34" s="432"/>
      <c r="O34" s="432"/>
      <c r="P34" s="432"/>
      <c r="Q34" s="432"/>
      <c r="R34" s="432"/>
      <c r="S34" s="432"/>
      <c r="T34" s="433"/>
    </row>
    <row r="35" spans="2:20" ht="15.75" customHeight="1" x14ac:dyDescent="0.15">
      <c r="B35" s="431"/>
      <c r="C35" s="432"/>
      <c r="D35" s="432"/>
      <c r="E35" s="432"/>
      <c r="F35" s="432"/>
      <c r="G35" s="432"/>
      <c r="H35" s="432"/>
      <c r="I35" s="432"/>
      <c r="J35" s="432"/>
      <c r="K35" s="432"/>
      <c r="L35" s="432"/>
      <c r="M35" s="432"/>
      <c r="N35" s="432"/>
      <c r="O35" s="432"/>
      <c r="P35" s="432"/>
      <c r="Q35" s="432"/>
      <c r="R35" s="432"/>
      <c r="S35" s="432"/>
      <c r="T35" s="433"/>
    </row>
    <row r="36" spans="2:20" ht="15.75" customHeight="1" x14ac:dyDescent="0.15">
      <c r="B36" s="434"/>
      <c r="C36" s="435"/>
      <c r="D36" s="435"/>
      <c r="E36" s="435"/>
      <c r="F36" s="435"/>
      <c r="G36" s="435"/>
      <c r="H36" s="435"/>
      <c r="I36" s="435"/>
      <c r="J36" s="435"/>
      <c r="K36" s="435"/>
      <c r="L36" s="435"/>
      <c r="M36" s="435"/>
      <c r="N36" s="435"/>
      <c r="O36" s="435"/>
      <c r="P36" s="435"/>
      <c r="Q36" s="435"/>
      <c r="R36" s="435"/>
      <c r="S36" s="435"/>
      <c r="T36" s="436"/>
    </row>
    <row r="37" spans="2:20" ht="5.25" customHeight="1" x14ac:dyDescent="0.15"/>
  </sheetData>
  <sheetProtection password="DD74" sheet="1" objects="1" scenarios="1"/>
  <mergeCells count="76">
    <mergeCell ref="K26:T26"/>
    <mergeCell ref="B33:T33"/>
    <mergeCell ref="B34:T34"/>
    <mergeCell ref="B35:T35"/>
    <mergeCell ref="B36:T36"/>
    <mergeCell ref="E27:T27"/>
    <mergeCell ref="B28:T28"/>
    <mergeCell ref="B29:T29"/>
    <mergeCell ref="B30:T30"/>
    <mergeCell ref="B31:T31"/>
    <mergeCell ref="B32:T32"/>
    <mergeCell ref="B19:B26"/>
    <mergeCell ref="C19:D19"/>
    <mergeCell ref="H19:I19"/>
    <mergeCell ref="C26:D26"/>
    <mergeCell ref="H26:I26"/>
    <mergeCell ref="K23:T23"/>
    <mergeCell ref="C24:D24"/>
    <mergeCell ref="H24:I24"/>
    <mergeCell ref="K24:T24"/>
    <mergeCell ref="C25:D25"/>
    <mergeCell ref="H25:I25"/>
    <mergeCell ref="K25:T25"/>
    <mergeCell ref="C23:D23"/>
    <mergeCell ref="H23:I23"/>
    <mergeCell ref="K20:T20"/>
    <mergeCell ref="C21:D21"/>
    <mergeCell ref="H21:I21"/>
    <mergeCell ref="K21:T21"/>
    <mergeCell ref="C22:D22"/>
    <mergeCell ref="H22:I22"/>
    <mergeCell ref="K22:T22"/>
    <mergeCell ref="C20:D20"/>
    <mergeCell ref="H20:I20"/>
    <mergeCell ref="C14:D14"/>
    <mergeCell ref="E14:F14"/>
    <mergeCell ref="I14:T14"/>
    <mergeCell ref="C15:D15"/>
    <mergeCell ref="E15:F15"/>
    <mergeCell ref="I15:K17"/>
    <mergeCell ref="L15:N15"/>
    <mergeCell ref="Q15:T15"/>
    <mergeCell ref="C16:D16"/>
    <mergeCell ref="L16:N16"/>
    <mergeCell ref="Q16:T16"/>
    <mergeCell ref="C17:D17"/>
    <mergeCell ref="L17:N17"/>
    <mergeCell ref="Q17:T17"/>
    <mergeCell ref="C12:D12"/>
    <mergeCell ref="E12:F12"/>
    <mergeCell ref="I12:T12"/>
    <mergeCell ref="C13:D13"/>
    <mergeCell ref="E13:F13"/>
    <mergeCell ref="I13:T13"/>
    <mergeCell ref="C9:D9"/>
    <mergeCell ref="I9:T9"/>
    <mergeCell ref="C10:D10"/>
    <mergeCell ref="I10:T10"/>
    <mergeCell ref="C11:D11"/>
    <mergeCell ref="I11:T11"/>
    <mergeCell ref="F2:O2"/>
    <mergeCell ref="Q2:T2"/>
    <mergeCell ref="B3:B17"/>
    <mergeCell ref="C3:D3"/>
    <mergeCell ref="I3:K3"/>
    <mergeCell ref="L3:T3"/>
    <mergeCell ref="C4:D4"/>
    <mergeCell ref="I4:T4"/>
    <mergeCell ref="C5:D5"/>
    <mergeCell ref="I5:T5"/>
    <mergeCell ref="C6:D6"/>
    <mergeCell ref="I6:T6"/>
    <mergeCell ref="C7:D7"/>
    <mergeCell ref="I7:T7"/>
    <mergeCell ref="C8:D8"/>
    <mergeCell ref="I8:T8"/>
  </mergeCells>
  <phoneticPr fontId="1"/>
  <pageMargins left="0.59055118110236227" right="0.55118110236220474" top="0.51181102362204722" bottom="0.27559055118110237" header="0.31496062992125984" footer="0.19685039370078741"/>
  <pageSetup paperSize="9" orientation="landscape" r:id="rId1"/>
  <headerFooter>
    <oddFooter>&amp;CP3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I109"/>
  <sheetViews>
    <sheetView zoomScaleNormal="100" workbookViewId="0">
      <selection activeCell="C1" sqref="C1:K1"/>
    </sheetView>
  </sheetViews>
  <sheetFormatPr defaultRowHeight="12" x14ac:dyDescent="0.15"/>
  <cols>
    <col min="1" max="61" width="2.85546875" customWidth="1"/>
  </cols>
  <sheetData>
    <row r="1" spans="3:58" ht="18" customHeight="1" thickBot="1" x14ac:dyDescent="0.2">
      <c r="C1" s="460" t="s">
        <v>164</v>
      </c>
      <c r="D1" s="460"/>
      <c r="E1" s="460"/>
      <c r="F1" s="460"/>
      <c r="G1" s="460"/>
      <c r="H1" s="460"/>
      <c r="I1" s="460"/>
      <c r="J1" s="460"/>
      <c r="K1" s="460"/>
    </row>
    <row r="2" spans="3:58" ht="15" customHeight="1" thickTop="1" x14ac:dyDescent="0.15"/>
    <row r="3" spans="3:58" ht="15" customHeight="1" x14ac:dyDescent="0.15">
      <c r="E3" t="s">
        <v>206</v>
      </c>
    </row>
    <row r="4" spans="3:58" ht="15" customHeight="1" x14ac:dyDescent="0.15"/>
    <row r="5" spans="3:58" ht="15" customHeight="1" x14ac:dyDescent="0.15"/>
    <row r="6" spans="3:58" ht="15" customHeight="1" x14ac:dyDescent="0.15"/>
    <row r="7" spans="3:58" ht="15" customHeight="1" x14ac:dyDescent="0.15">
      <c r="F7" s="65"/>
      <c r="H7" s="65"/>
      <c r="I7" s="65"/>
      <c r="J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row>
    <row r="8" spans="3:58" ht="15" customHeight="1" x14ac:dyDescent="0.15">
      <c r="F8" s="65"/>
      <c r="G8" s="65"/>
      <c r="H8" s="65"/>
      <c r="I8" s="65"/>
      <c r="J8" s="65"/>
      <c r="K8" s="461" t="s">
        <v>165</v>
      </c>
      <c r="L8" s="462"/>
      <c r="M8" s="462"/>
      <c r="N8" s="462"/>
      <c r="O8" s="462"/>
      <c r="P8" s="462"/>
      <c r="Q8" s="462"/>
      <c r="R8" s="462"/>
      <c r="S8" s="462"/>
      <c r="T8" s="462"/>
      <c r="U8" s="462"/>
      <c r="V8" s="462"/>
      <c r="W8" s="462"/>
      <c r="X8" s="463"/>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row>
    <row r="9" spans="3:58" ht="15" customHeight="1" x14ac:dyDescent="0.15">
      <c r="F9" s="65"/>
      <c r="G9" s="65"/>
      <c r="K9" s="60" t="s">
        <v>166</v>
      </c>
      <c r="L9" s="65"/>
      <c r="M9" s="65"/>
      <c r="N9" s="65"/>
      <c r="O9" s="65"/>
      <c r="P9" s="65" t="s">
        <v>170</v>
      </c>
      <c r="Q9" s="65"/>
      <c r="R9" s="65"/>
      <c r="S9" s="65"/>
      <c r="T9" s="65"/>
      <c r="U9" s="65"/>
      <c r="V9" s="65"/>
      <c r="W9" s="65" t="s">
        <v>208</v>
      </c>
      <c r="X9" s="12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row>
    <row r="10" spans="3:58" ht="15" customHeight="1" x14ac:dyDescent="0.15">
      <c r="F10" s="65"/>
      <c r="G10" s="65"/>
      <c r="K10" s="60" t="s">
        <v>167</v>
      </c>
      <c r="L10" s="65"/>
      <c r="M10" s="65"/>
      <c r="N10" s="65"/>
      <c r="O10" s="65"/>
      <c r="P10" s="65" t="s">
        <v>171</v>
      </c>
      <c r="Q10" s="65"/>
      <c r="R10" s="65"/>
      <c r="S10" s="65"/>
      <c r="T10" s="65"/>
      <c r="U10" s="65" t="s">
        <v>177</v>
      </c>
      <c r="V10" s="65"/>
      <c r="W10" s="65" t="s">
        <v>207</v>
      </c>
      <c r="X10" s="12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row>
    <row r="11" spans="3:58" ht="15" customHeight="1" x14ac:dyDescent="0.15">
      <c r="F11" s="65"/>
      <c r="G11" s="65"/>
      <c r="K11" s="60" t="s">
        <v>168</v>
      </c>
      <c r="L11" s="65"/>
      <c r="M11" s="65"/>
      <c r="N11" s="65"/>
      <c r="O11" s="65"/>
      <c r="P11" s="65" t="s">
        <v>172</v>
      </c>
      <c r="Q11" s="65"/>
      <c r="R11" s="65"/>
      <c r="S11" s="65"/>
      <c r="T11" s="65"/>
      <c r="U11" s="65" t="s">
        <v>34</v>
      </c>
      <c r="V11" s="65"/>
      <c r="W11" s="65" t="s">
        <v>209</v>
      </c>
      <c r="X11" s="12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row>
    <row r="12" spans="3:58" ht="15" customHeight="1" x14ac:dyDescent="0.15">
      <c r="F12" s="65"/>
      <c r="G12" s="65"/>
      <c r="K12" s="126" t="s">
        <v>175</v>
      </c>
      <c r="L12" s="65"/>
      <c r="M12" s="65"/>
      <c r="N12" s="65"/>
      <c r="O12" s="65"/>
      <c r="P12" s="77" t="s">
        <v>173</v>
      </c>
      <c r="Q12" s="65"/>
      <c r="R12" s="65"/>
      <c r="S12" s="65"/>
      <c r="T12" s="65"/>
      <c r="U12" s="65" t="s">
        <v>176</v>
      </c>
      <c r="V12" s="65"/>
      <c r="W12" s="65" t="s">
        <v>209</v>
      </c>
      <c r="X12" s="12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row>
    <row r="13" spans="3:58" ht="15" customHeight="1" x14ac:dyDescent="0.15">
      <c r="C13" s="464" t="s">
        <v>189</v>
      </c>
      <c r="D13" s="465"/>
      <c r="E13" s="465"/>
      <c r="F13" s="466"/>
      <c r="G13" s="65"/>
      <c r="K13" s="127" t="s">
        <v>169</v>
      </c>
      <c r="L13" s="128"/>
      <c r="M13" s="128"/>
      <c r="N13" s="128"/>
      <c r="O13" s="128"/>
      <c r="P13" s="131" t="s">
        <v>174</v>
      </c>
      <c r="Q13" s="128"/>
      <c r="R13" s="128"/>
      <c r="S13" s="128"/>
      <c r="T13" s="128"/>
      <c r="U13" s="128" t="s">
        <v>33</v>
      </c>
      <c r="V13" s="128"/>
      <c r="W13" s="128" t="s">
        <v>209</v>
      </c>
      <c r="X13" s="129"/>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row>
    <row r="14" spans="3:58" ht="15" customHeight="1" x14ac:dyDescent="0.15">
      <c r="C14" s="470">
        <v>4500</v>
      </c>
      <c r="D14" s="471"/>
      <c r="E14" s="58" t="s">
        <v>181</v>
      </c>
      <c r="F14" s="59"/>
      <c r="G14" s="65"/>
      <c r="K14" s="77"/>
      <c r="L14" s="65"/>
      <c r="M14" s="65"/>
      <c r="N14" s="65"/>
      <c r="O14" s="65"/>
      <c r="P14" s="77"/>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row>
    <row r="15" spans="3:58" ht="15" customHeight="1" x14ac:dyDescent="0.15">
      <c r="F15" s="65"/>
      <c r="G15" s="65"/>
      <c r="K15" s="65"/>
      <c r="L15" s="65"/>
      <c r="M15" s="65"/>
      <c r="N15" s="65"/>
      <c r="O15" s="65"/>
      <c r="P15" s="65"/>
      <c r="Q15" s="65"/>
      <c r="R15" s="464" t="s">
        <v>190</v>
      </c>
      <c r="S15" s="465"/>
      <c r="T15" s="466"/>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row>
    <row r="16" spans="3:58" ht="15" customHeight="1" x14ac:dyDescent="0.15">
      <c r="F16" s="65"/>
      <c r="G16" s="65"/>
      <c r="H16" s="65"/>
      <c r="I16" s="65"/>
      <c r="J16" s="65"/>
      <c r="K16" s="65"/>
      <c r="L16" s="65"/>
      <c r="M16" s="65"/>
      <c r="N16" s="65"/>
      <c r="O16" s="65"/>
      <c r="Q16" s="65"/>
      <c r="R16" s="472">
        <v>1</v>
      </c>
      <c r="S16" s="473"/>
      <c r="T16" s="474"/>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row>
    <row r="17" spans="2:61" ht="15" customHeight="1" x14ac:dyDescent="0.15">
      <c r="F17" s="65"/>
      <c r="G17" s="65"/>
      <c r="H17" s="65"/>
      <c r="I17" s="65"/>
      <c r="J17" s="65"/>
      <c r="K17" s="65"/>
      <c r="L17" s="65"/>
      <c r="M17" s="65"/>
      <c r="N17" s="65"/>
      <c r="O17" s="65"/>
      <c r="P17" s="65"/>
      <c r="Q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row>
    <row r="18" spans="2:61" ht="15" customHeight="1" x14ac:dyDescent="0.15">
      <c r="F18" s="65"/>
      <c r="G18" s="65"/>
      <c r="H18" s="65"/>
      <c r="I18" s="65"/>
      <c r="J18" s="65"/>
      <c r="K18" s="65"/>
      <c r="L18" s="65"/>
      <c r="M18" s="65"/>
      <c r="N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row>
    <row r="19" spans="2:61" ht="18" customHeight="1" x14ac:dyDescent="0.15">
      <c r="F19" s="65"/>
      <c r="G19" s="65"/>
      <c r="H19" s="65"/>
      <c r="I19" s="65"/>
      <c r="J19" s="65"/>
      <c r="K19" s="461" t="s">
        <v>191</v>
      </c>
      <c r="L19" s="462"/>
      <c r="M19" s="462"/>
      <c r="N19" s="462"/>
      <c r="O19" s="462"/>
      <c r="P19" s="462"/>
      <c r="Q19" s="462"/>
      <c r="R19" s="462"/>
      <c r="S19" s="462"/>
      <c r="T19" s="462"/>
      <c r="U19" s="462"/>
      <c r="V19" s="462"/>
      <c r="W19" s="463"/>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row>
    <row r="20" spans="2:61" ht="15" customHeight="1" x14ac:dyDescent="0.15">
      <c r="F20" s="65"/>
      <c r="G20" s="65"/>
      <c r="K20" s="122" t="s">
        <v>230</v>
      </c>
      <c r="L20" s="123"/>
      <c r="M20" s="123"/>
      <c r="N20" s="123"/>
      <c r="O20" s="123" t="str">
        <f>'2.概況'!E2</f>
        <v>○○△△(株)</v>
      </c>
      <c r="P20" s="123"/>
      <c r="Q20" s="123"/>
      <c r="R20" s="123"/>
      <c r="S20" s="123"/>
      <c r="T20" s="123"/>
      <c r="U20" s="123"/>
      <c r="V20" s="123"/>
      <c r="W20" s="124"/>
      <c r="X20" s="65"/>
      <c r="Y20" s="65"/>
      <c r="Z20" s="65"/>
      <c r="AA20" s="65"/>
      <c r="AB20" s="65"/>
      <c r="AC20" s="65"/>
      <c r="AD20" s="65"/>
      <c r="AE20" s="65"/>
      <c r="AF20" s="461" t="s">
        <v>18</v>
      </c>
      <c r="AG20" s="462"/>
      <c r="AH20" s="462"/>
      <c r="AI20" s="462"/>
      <c r="AJ20" s="462"/>
      <c r="AK20" s="462"/>
      <c r="AL20" s="462"/>
      <c r="AM20" s="462"/>
      <c r="AN20" s="462"/>
      <c r="AO20" s="462"/>
      <c r="AP20" s="462"/>
      <c r="AQ20" s="462"/>
      <c r="AR20" s="462"/>
      <c r="AS20" s="462"/>
      <c r="AT20" s="462"/>
      <c r="AU20" s="463"/>
      <c r="AV20" s="65"/>
      <c r="AW20" s="65"/>
      <c r="AX20" s="65"/>
      <c r="AY20" s="65"/>
      <c r="AZ20" s="65"/>
      <c r="BA20" s="65"/>
      <c r="BB20" s="65"/>
      <c r="BC20" s="65"/>
      <c r="BD20" s="65"/>
      <c r="BE20" s="65"/>
      <c r="BF20" s="65"/>
    </row>
    <row r="21" spans="2:61" ht="15" customHeight="1" x14ac:dyDescent="0.15">
      <c r="F21" s="65"/>
      <c r="G21" s="65"/>
      <c r="K21" s="60" t="s">
        <v>122</v>
      </c>
      <c r="L21" s="65"/>
      <c r="M21" s="65"/>
      <c r="N21" s="65"/>
      <c r="O21" s="65" t="s">
        <v>182</v>
      </c>
      <c r="P21" s="65"/>
      <c r="Q21" s="65"/>
      <c r="R21" s="65"/>
      <c r="S21" s="65"/>
      <c r="T21" s="65"/>
      <c r="U21" s="65"/>
      <c r="V21" s="65"/>
      <c r="W21" s="125"/>
      <c r="X21" s="65"/>
      <c r="Y21" s="65"/>
      <c r="Z21" s="65"/>
      <c r="AA21" s="65"/>
      <c r="AB21" s="65"/>
      <c r="AC21" s="65"/>
      <c r="AD21" s="65"/>
      <c r="AE21" s="65"/>
      <c r="AF21" s="122" t="s">
        <v>185</v>
      </c>
      <c r="AG21" s="123"/>
      <c r="AH21" s="123"/>
      <c r="AI21" s="123"/>
      <c r="AJ21" s="123"/>
      <c r="AK21" s="123"/>
      <c r="AL21" s="123"/>
      <c r="AM21" s="123"/>
      <c r="AN21" s="123"/>
      <c r="AO21" s="123"/>
      <c r="AP21" s="477">
        <v>121600</v>
      </c>
      <c r="AQ21" s="477"/>
      <c r="AR21" s="477"/>
      <c r="AS21" s="477"/>
      <c r="AT21" s="123" t="s">
        <v>181</v>
      </c>
      <c r="AU21" s="124"/>
      <c r="AV21" s="65"/>
      <c r="AW21" s="65"/>
      <c r="AX21" s="65"/>
      <c r="AY21" s="65"/>
      <c r="AZ21" s="65"/>
      <c r="BA21" s="65"/>
      <c r="BB21" s="65"/>
      <c r="BC21" s="65"/>
      <c r="BD21" s="65"/>
      <c r="BE21" s="65"/>
      <c r="BF21" s="65"/>
      <c r="BG21" s="65"/>
      <c r="BH21" s="65"/>
      <c r="BI21" s="65"/>
    </row>
    <row r="22" spans="2:61" ht="15" customHeight="1" x14ac:dyDescent="0.15">
      <c r="F22" s="65"/>
      <c r="G22" s="65"/>
      <c r="K22" s="60" t="s">
        <v>123</v>
      </c>
      <c r="L22" s="65"/>
      <c r="M22" s="65"/>
      <c r="N22" s="65"/>
      <c r="O22" s="65" t="s">
        <v>183</v>
      </c>
      <c r="P22" s="65"/>
      <c r="Q22" s="65"/>
      <c r="R22" s="65"/>
      <c r="S22" s="65"/>
      <c r="T22" s="65"/>
      <c r="U22" s="65"/>
      <c r="V22" s="65"/>
      <c r="W22" s="125"/>
      <c r="X22" s="65"/>
      <c r="Y22" s="65"/>
      <c r="Z22" s="65"/>
      <c r="AA22" s="65"/>
      <c r="AB22" s="65"/>
      <c r="AC22" s="65"/>
      <c r="AD22" s="65"/>
      <c r="AE22" s="65"/>
      <c r="AF22" s="60" t="s">
        <v>186</v>
      </c>
      <c r="AG22" s="65"/>
      <c r="AH22" s="65"/>
      <c r="AI22" s="65"/>
      <c r="AJ22" s="65"/>
      <c r="AK22" s="65"/>
      <c r="AL22" s="65"/>
      <c r="AM22" s="65"/>
      <c r="AN22" s="65"/>
      <c r="AO22" s="65"/>
      <c r="AP22" s="459">
        <v>18500</v>
      </c>
      <c r="AQ22" s="459"/>
      <c r="AR22" s="459"/>
      <c r="AS22" s="459"/>
      <c r="AT22" s="65" t="s">
        <v>181</v>
      </c>
      <c r="AU22" s="125"/>
      <c r="AV22" s="65"/>
      <c r="AW22" s="65"/>
      <c r="AX22" s="65"/>
      <c r="AY22" s="65"/>
      <c r="AZ22" s="65"/>
      <c r="BA22" s="65"/>
      <c r="BB22" s="65"/>
      <c r="BC22" s="65"/>
      <c r="BD22" s="65"/>
      <c r="BE22" s="65"/>
      <c r="BF22" s="65"/>
      <c r="BG22" s="65"/>
      <c r="BH22" s="65"/>
      <c r="BI22" s="65"/>
    </row>
    <row r="23" spans="2:61" ht="15" customHeight="1" x14ac:dyDescent="0.15">
      <c r="F23" s="65"/>
      <c r="G23" s="65"/>
      <c r="K23" s="60" t="s">
        <v>5</v>
      </c>
      <c r="L23" s="65"/>
      <c r="M23" s="65"/>
      <c r="N23" s="65"/>
      <c r="O23" s="65" t="s">
        <v>184</v>
      </c>
      <c r="P23" s="65"/>
      <c r="Q23" s="65"/>
      <c r="R23" s="65"/>
      <c r="S23" s="65"/>
      <c r="T23" s="65"/>
      <c r="U23" s="65"/>
      <c r="V23" s="65"/>
      <c r="W23" s="125"/>
      <c r="X23" s="65"/>
      <c r="Y23" s="65"/>
      <c r="Z23" s="65"/>
      <c r="AA23" s="65"/>
      <c r="AB23" s="65"/>
      <c r="AC23" s="65"/>
      <c r="AD23" s="65"/>
      <c r="AE23" s="65"/>
      <c r="AF23" s="126" t="s">
        <v>187</v>
      </c>
      <c r="AG23" s="65"/>
      <c r="AH23" s="65"/>
      <c r="AI23" s="65"/>
      <c r="AJ23" s="65"/>
      <c r="AK23" s="65"/>
      <c r="AL23" s="65"/>
      <c r="AM23" s="65"/>
      <c r="AN23" s="65"/>
      <c r="AO23" s="65"/>
      <c r="AP23" s="459">
        <v>65000</v>
      </c>
      <c r="AQ23" s="459"/>
      <c r="AR23" s="459"/>
      <c r="AS23" s="459"/>
      <c r="AT23" s="65" t="s">
        <v>181</v>
      </c>
      <c r="AU23" s="125"/>
      <c r="AV23" s="65"/>
      <c r="AW23" s="65"/>
      <c r="AX23" s="65"/>
      <c r="AY23" s="65"/>
      <c r="AZ23" s="65"/>
      <c r="BA23" s="65"/>
      <c r="BB23" s="65"/>
      <c r="BC23" s="65"/>
      <c r="BD23" s="65"/>
      <c r="BE23" s="65"/>
      <c r="BF23" s="65"/>
      <c r="BG23" s="65"/>
      <c r="BH23" s="65"/>
      <c r="BI23" s="65"/>
    </row>
    <row r="24" spans="2:61" ht="15" customHeight="1" x14ac:dyDescent="0.15">
      <c r="F24" s="65"/>
      <c r="G24" s="65"/>
      <c r="K24" s="60" t="s">
        <v>91</v>
      </c>
      <c r="L24" s="65"/>
      <c r="M24" s="65"/>
      <c r="N24" s="65"/>
      <c r="O24" s="459">
        <v>495680</v>
      </c>
      <c r="P24" s="459"/>
      <c r="Q24" s="459"/>
      <c r="R24" s="459"/>
      <c r="S24" s="65" t="s">
        <v>181</v>
      </c>
      <c r="T24" s="65"/>
      <c r="U24" s="65"/>
      <c r="V24" s="65"/>
      <c r="W24" s="125"/>
      <c r="X24" s="65"/>
      <c r="Y24" s="464" t="s">
        <v>188</v>
      </c>
      <c r="Z24" s="465"/>
      <c r="AA24" s="465"/>
      <c r="AB24" s="465"/>
      <c r="AC24" s="465"/>
      <c r="AD24" s="466"/>
      <c r="AE24" s="65"/>
      <c r="AF24" s="60"/>
      <c r="AG24" s="65"/>
      <c r="AH24" s="65"/>
      <c r="AI24" s="65"/>
      <c r="AJ24" s="65"/>
      <c r="AK24" s="65"/>
      <c r="AL24" s="65"/>
      <c r="AM24" s="65"/>
      <c r="AN24" s="65"/>
      <c r="AO24" s="65"/>
      <c r="AP24" s="476"/>
      <c r="AQ24" s="476"/>
      <c r="AR24" s="476"/>
      <c r="AS24" s="476"/>
      <c r="AT24" s="65"/>
      <c r="AU24" s="125"/>
      <c r="AV24" s="65"/>
      <c r="AW24" s="65"/>
      <c r="AX24" s="65"/>
      <c r="AY24" s="65"/>
      <c r="AZ24" s="65"/>
      <c r="BA24" s="65"/>
      <c r="BB24" s="65"/>
      <c r="BC24" s="65"/>
      <c r="BD24" s="65"/>
      <c r="BE24" s="65"/>
      <c r="BF24" s="65"/>
      <c r="BG24" s="65"/>
      <c r="BH24" s="65"/>
      <c r="BI24" s="65"/>
    </row>
    <row r="25" spans="2:61" ht="15" customHeight="1" x14ac:dyDescent="0.15">
      <c r="F25" s="65"/>
      <c r="G25" s="65"/>
      <c r="K25" s="60" t="s">
        <v>178</v>
      </c>
      <c r="L25" s="65"/>
      <c r="M25" s="65"/>
      <c r="N25" s="65"/>
      <c r="O25" s="459">
        <v>21008</v>
      </c>
      <c r="P25" s="459"/>
      <c r="Q25" s="459"/>
      <c r="R25" s="459"/>
      <c r="S25" s="65" t="s">
        <v>181</v>
      </c>
      <c r="T25" s="65"/>
      <c r="U25" s="65"/>
      <c r="V25" s="65"/>
      <c r="W25" s="125"/>
      <c r="X25" s="65"/>
      <c r="Y25" s="468">
        <v>205100</v>
      </c>
      <c r="Z25" s="469"/>
      <c r="AA25" s="469"/>
      <c r="AB25" s="469"/>
      <c r="AC25" s="58" t="s">
        <v>181</v>
      </c>
      <c r="AD25" s="59"/>
      <c r="AE25" s="65"/>
      <c r="AF25" s="60"/>
      <c r="AG25" s="65"/>
      <c r="AH25" s="65"/>
      <c r="AI25" s="65"/>
      <c r="AJ25" s="65"/>
      <c r="AK25" s="65"/>
      <c r="AL25" s="65"/>
      <c r="AM25" s="65"/>
      <c r="AN25" s="65"/>
      <c r="AO25" s="65"/>
      <c r="AP25" s="476"/>
      <c r="AQ25" s="476"/>
      <c r="AR25" s="476"/>
      <c r="AS25" s="476"/>
      <c r="AT25" s="65"/>
      <c r="AU25" s="125"/>
      <c r="AV25" s="65"/>
      <c r="AW25" s="65"/>
      <c r="AX25" s="65"/>
      <c r="AY25" s="65"/>
      <c r="AZ25" s="65"/>
      <c r="BA25" s="65"/>
      <c r="BB25" s="65"/>
      <c r="BC25" s="65"/>
      <c r="BD25" s="65"/>
      <c r="BE25" s="65"/>
      <c r="BF25" s="65"/>
      <c r="BG25" s="65"/>
      <c r="BH25" s="65"/>
      <c r="BI25" s="65"/>
    </row>
    <row r="26" spans="2:61" ht="15" customHeight="1" x14ac:dyDescent="0.15">
      <c r="F26" s="65"/>
      <c r="G26" s="65"/>
      <c r="H26" s="65"/>
      <c r="I26" s="65"/>
      <c r="J26" s="65"/>
      <c r="K26" s="60" t="s">
        <v>179</v>
      </c>
      <c r="L26" s="65"/>
      <c r="M26" s="65"/>
      <c r="N26" s="65"/>
      <c r="O26" s="459">
        <v>6580</v>
      </c>
      <c r="P26" s="459"/>
      <c r="Q26" s="459"/>
      <c r="R26" s="459"/>
      <c r="S26" s="65" t="s">
        <v>181</v>
      </c>
      <c r="T26" s="65"/>
      <c r="U26" s="65"/>
      <c r="V26" s="65"/>
      <c r="W26" s="125"/>
      <c r="X26" s="65"/>
      <c r="Y26" s="65"/>
      <c r="Z26" s="65"/>
      <c r="AA26" s="65"/>
      <c r="AB26" s="65"/>
      <c r="AC26" s="65"/>
      <c r="AD26" s="65"/>
      <c r="AE26" s="65"/>
      <c r="AF26" s="60"/>
      <c r="AG26" s="65"/>
      <c r="AH26" s="65"/>
      <c r="AI26" s="65"/>
      <c r="AJ26" s="65"/>
      <c r="AK26" s="65"/>
      <c r="AL26" s="65"/>
      <c r="AM26" s="65"/>
      <c r="AN26" s="65"/>
      <c r="AO26" s="65"/>
      <c r="AP26" s="476"/>
      <c r="AQ26" s="476"/>
      <c r="AR26" s="476"/>
      <c r="AS26" s="476"/>
      <c r="AT26" s="65"/>
      <c r="AU26" s="125"/>
      <c r="AV26" s="65"/>
      <c r="AW26" s="65"/>
      <c r="AX26" s="65"/>
      <c r="AY26" s="65"/>
      <c r="AZ26" s="65"/>
      <c r="BA26" s="65"/>
      <c r="BB26" s="65"/>
      <c r="BC26" s="65"/>
      <c r="BD26" s="65"/>
      <c r="BE26" s="65"/>
      <c r="BF26" s="65"/>
      <c r="BG26" s="65"/>
      <c r="BH26" s="65"/>
      <c r="BI26" s="65"/>
    </row>
    <row r="27" spans="2:61" ht="15" customHeight="1" x14ac:dyDescent="0.15">
      <c r="F27" s="65"/>
      <c r="G27" s="65"/>
      <c r="H27" s="65"/>
      <c r="I27" s="65"/>
      <c r="J27" s="65"/>
      <c r="K27" s="127" t="s">
        <v>14</v>
      </c>
      <c r="L27" s="128"/>
      <c r="M27" s="128"/>
      <c r="N27" s="128"/>
      <c r="O27" s="475">
        <v>22</v>
      </c>
      <c r="P27" s="475"/>
      <c r="Q27" s="475"/>
      <c r="R27" s="475"/>
      <c r="S27" s="128" t="s">
        <v>180</v>
      </c>
      <c r="T27" s="128"/>
      <c r="U27" s="128"/>
      <c r="V27" s="128"/>
      <c r="W27" s="129"/>
      <c r="X27" s="65"/>
      <c r="Y27" s="65"/>
      <c r="Z27" s="65"/>
      <c r="AA27" s="65"/>
      <c r="AB27" s="65"/>
      <c r="AC27" s="65"/>
      <c r="AD27" s="65"/>
      <c r="AE27" s="65"/>
      <c r="AF27" s="130"/>
      <c r="AG27" s="128"/>
      <c r="AH27" s="128"/>
      <c r="AI27" s="128"/>
      <c r="AJ27" s="128"/>
      <c r="AK27" s="128"/>
      <c r="AL27" s="128"/>
      <c r="AM27" s="128"/>
      <c r="AN27" s="128"/>
      <c r="AO27" s="128"/>
      <c r="AP27" s="467"/>
      <c r="AQ27" s="467"/>
      <c r="AR27" s="467"/>
      <c r="AS27" s="467"/>
      <c r="AT27" s="128"/>
      <c r="AU27" s="129"/>
      <c r="AV27" s="65"/>
      <c r="AW27" s="65"/>
      <c r="AX27" s="65"/>
      <c r="AY27" s="65"/>
      <c r="AZ27" s="65"/>
      <c r="BA27" s="65"/>
      <c r="BB27" s="65"/>
      <c r="BC27" s="65"/>
      <c r="BD27" s="65"/>
      <c r="BE27" s="65"/>
      <c r="BF27" s="65"/>
      <c r="BG27" s="65"/>
      <c r="BH27" s="65"/>
      <c r="BI27" s="65"/>
    </row>
    <row r="28" spans="2:61" ht="15" customHeight="1" x14ac:dyDescent="0.1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row>
    <row r="29" spans="2:61" ht="15" customHeight="1" x14ac:dyDescent="0.1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row>
    <row r="30" spans="2:61" ht="15" customHeight="1" x14ac:dyDescent="0.1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row>
    <row r="31" spans="2:61" ht="15" customHeight="1" x14ac:dyDescent="0.1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row>
    <row r="32" spans="2:61" ht="15" customHeight="1" x14ac:dyDescent="0.1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6:58" ht="15" customHeight="1" x14ac:dyDescent="0.1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row>
    <row r="34" spans="6:58" ht="15" customHeight="1" x14ac:dyDescent="0.1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row>
    <row r="35" spans="6:58" ht="15" customHeight="1" x14ac:dyDescent="0.1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row>
    <row r="36" spans="6:58" ht="15" customHeight="1" x14ac:dyDescent="0.1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77"/>
      <c r="AT36" s="65"/>
      <c r="AU36" s="65"/>
      <c r="AV36" s="65"/>
      <c r="AW36" s="65"/>
      <c r="AX36" s="65"/>
      <c r="AY36" s="65"/>
      <c r="AZ36" s="65"/>
      <c r="BA36" s="65"/>
      <c r="BB36" s="65"/>
      <c r="BC36" s="65"/>
      <c r="BD36" s="65"/>
      <c r="BE36" s="65"/>
      <c r="BF36" s="65"/>
    </row>
    <row r="37" spans="6:58" ht="15" customHeight="1" x14ac:dyDescent="0.1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77"/>
      <c r="AT37" s="65"/>
      <c r="AU37" s="65"/>
      <c r="AV37" s="65"/>
      <c r="AW37" s="65"/>
      <c r="AX37" s="65"/>
      <c r="AY37" s="65"/>
      <c r="AZ37" s="65"/>
      <c r="BA37" s="65"/>
      <c r="BB37" s="65"/>
      <c r="BC37" s="65"/>
      <c r="BD37" s="65"/>
      <c r="BE37" s="65"/>
      <c r="BF37" s="65"/>
    </row>
    <row r="38" spans="6:58" ht="15" customHeight="1" x14ac:dyDescent="0.1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77"/>
      <c r="AT38" s="65"/>
      <c r="AU38" s="65"/>
      <c r="AV38" s="65"/>
      <c r="AW38" s="65"/>
      <c r="AX38" s="65"/>
      <c r="AY38" s="65"/>
      <c r="AZ38" s="65"/>
      <c r="BA38" s="65"/>
      <c r="BB38" s="65"/>
      <c r="BC38" s="65"/>
      <c r="BD38" s="65"/>
      <c r="BE38" s="65"/>
      <c r="BF38" s="65"/>
    </row>
    <row r="39" spans="6:58" ht="15" customHeight="1" x14ac:dyDescent="0.1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row>
    <row r="40" spans="6:58" ht="15" customHeight="1" x14ac:dyDescent="0.1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row>
    <row r="41" spans="6:58" ht="15" customHeight="1" x14ac:dyDescent="0.1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row>
    <row r="42" spans="6:58" ht="15" customHeight="1" x14ac:dyDescent="0.1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row>
    <row r="43" spans="6:58" ht="15" customHeight="1" x14ac:dyDescent="0.1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row>
    <row r="44" spans="6:58" ht="15" customHeight="1" x14ac:dyDescent="0.1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row>
    <row r="45" spans="6:58" ht="15" customHeight="1" x14ac:dyDescent="0.1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row>
    <row r="46" spans="6:58" ht="15" customHeight="1" x14ac:dyDescent="0.1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row>
    <row r="47" spans="6:58" ht="15" customHeight="1" x14ac:dyDescent="0.1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row>
    <row r="48" spans="6:58" ht="15" customHeight="1" x14ac:dyDescent="0.1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row>
    <row r="49" spans="6:58" ht="15" customHeight="1" x14ac:dyDescent="0.1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77"/>
      <c r="AU49" s="65"/>
      <c r="AV49" s="65"/>
      <c r="AW49" s="65"/>
      <c r="AX49" s="65"/>
      <c r="AY49" s="65"/>
      <c r="AZ49" s="65"/>
      <c r="BA49" s="65"/>
      <c r="BB49" s="65"/>
      <c r="BC49" s="65"/>
      <c r="BD49" s="65"/>
      <c r="BE49" s="65"/>
      <c r="BF49" s="65"/>
    </row>
    <row r="50" spans="6:58" ht="15" customHeight="1" x14ac:dyDescent="0.1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77"/>
      <c r="AU50" s="65"/>
      <c r="AV50" s="65"/>
      <c r="AW50" s="65"/>
      <c r="AX50" s="65"/>
      <c r="AY50" s="65"/>
      <c r="AZ50" s="65"/>
      <c r="BA50" s="65"/>
      <c r="BB50" s="65"/>
      <c r="BC50" s="65"/>
      <c r="BD50" s="65"/>
      <c r="BE50" s="65"/>
      <c r="BF50" s="65"/>
    </row>
    <row r="51" spans="6:58" ht="15" customHeight="1" x14ac:dyDescent="0.1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77"/>
      <c r="AU51" s="65"/>
      <c r="AV51" s="65"/>
      <c r="AW51" s="65"/>
      <c r="AX51" s="65"/>
      <c r="AY51" s="65"/>
      <c r="AZ51" s="65"/>
      <c r="BA51" s="65"/>
      <c r="BB51" s="65"/>
      <c r="BC51" s="65"/>
      <c r="BD51" s="65"/>
      <c r="BE51" s="65"/>
      <c r="BF51" s="65"/>
    </row>
    <row r="52" spans="6:58" ht="15" customHeight="1" x14ac:dyDescent="0.1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row>
    <row r="53" spans="6:58" ht="15" customHeight="1" x14ac:dyDescent="0.1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row>
    <row r="54" spans="6:58" ht="15" customHeight="1" x14ac:dyDescent="0.1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row>
    <row r="55" spans="6:58" ht="15" customHeight="1" x14ac:dyDescent="0.15"/>
    <row r="56" spans="6:58" ht="15" customHeight="1" x14ac:dyDescent="0.15"/>
    <row r="57" spans="6:58" ht="18.75" customHeight="1" x14ac:dyDescent="0.15"/>
    <row r="58" spans="6:58" ht="18.75" customHeight="1" x14ac:dyDescent="0.15"/>
    <row r="59" spans="6:58" ht="18.75" customHeight="1" x14ac:dyDescent="0.15"/>
    <row r="60" spans="6:58" ht="18.75" customHeight="1" x14ac:dyDescent="0.15"/>
    <row r="61" spans="6:58" ht="18.75" customHeight="1" x14ac:dyDescent="0.15"/>
    <row r="62" spans="6:58" ht="18.75" customHeight="1" x14ac:dyDescent="0.15"/>
    <row r="63" spans="6:58" ht="18.75" customHeight="1" x14ac:dyDescent="0.15"/>
    <row r="64" spans="6:58"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sheetData>
  <mergeCells count="21">
    <mergeCell ref="AP27:AS27"/>
    <mergeCell ref="AF20:AU20"/>
    <mergeCell ref="Y25:AB25"/>
    <mergeCell ref="Y24:AD24"/>
    <mergeCell ref="C14:D14"/>
    <mergeCell ref="R16:T16"/>
    <mergeCell ref="O27:R27"/>
    <mergeCell ref="O24:R24"/>
    <mergeCell ref="O25:R25"/>
    <mergeCell ref="O26:R26"/>
    <mergeCell ref="AP23:AS23"/>
    <mergeCell ref="AP24:AS24"/>
    <mergeCell ref="AP25:AS25"/>
    <mergeCell ref="AP26:AS26"/>
    <mergeCell ref="R15:T15"/>
    <mergeCell ref="AP21:AS21"/>
    <mergeCell ref="AP22:AS22"/>
    <mergeCell ref="C1:K1"/>
    <mergeCell ref="K19:W19"/>
    <mergeCell ref="C13:F13"/>
    <mergeCell ref="K8:X8"/>
  </mergeCells>
  <phoneticPr fontId="1"/>
  <pageMargins left="0.51181102362204722" right="0.51181102362204722" top="0.55118110236220474" bottom="0" header="0.31496062992125984" footer="0.31496062992125984"/>
  <pageSetup paperSize="9" orientation="landscape" r:id="rId1"/>
  <headerFooter>
    <oddFooter>&amp;CP4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F102"/>
  <sheetViews>
    <sheetView zoomScaleNormal="100" workbookViewId="0">
      <selection activeCell="B1" sqref="B1:J1"/>
    </sheetView>
  </sheetViews>
  <sheetFormatPr defaultRowHeight="12" x14ac:dyDescent="0.15"/>
  <cols>
    <col min="1" max="58" width="2.85546875" customWidth="1"/>
  </cols>
  <sheetData>
    <row r="1" spans="2:51" ht="18" customHeight="1" thickBot="1" x14ac:dyDescent="0.2">
      <c r="B1" s="460" t="s">
        <v>119</v>
      </c>
      <c r="C1" s="460"/>
      <c r="D1" s="460"/>
      <c r="E1" s="460"/>
      <c r="F1" s="460"/>
      <c r="G1" s="460"/>
      <c r="H1" s="460"/>
      <c r="I1" s="460"/>
      <c r="J1" s="460"/>
    </row>
    <row r="2" spans="2:51" ht="12.75" thickTop="1" x14ac:dyDescent="0.15"/>
    <row r="3" spans="2:51" ht="12.75" thickBot="1" x14ac:dyDescent="0.2"/>
    <row r="4" spans="2:51" ht="12.75" thickTop="1" x14ac:dyDescent="0.15">
      <c r="C4" s="86" t="s">
        <v>134</v>
      </c>
      <c r="D4" s="87"/>
      <c r="E4" s="87"/>
      <c r="F4" s="87"/>
      <c r="G4" s="87"/>
      <c r="H4" s="87"/>
      <c r="I4" s="87"/>
      <c r="J4" s="87"/>
      <c r="K4" s="88"/>
      <c r="P4" s="86" t="s">
        <v>135</v>
      </c>
      <c r="Q4" s="87"/>
      <c r="R4" s="87"/>
      <c r="S4" s="87"/>
      <c r="T4" s="87"/>
      <c r="U4" s="87"/>
      <c r="V4" s="87"/>
      <c r="W4" s="87"/>
      <c r="X4" s="88"/>
      <c r="AC4" s="86" t="s">
        <v>136</v>
      </c>
      <c r="AD4" s="87"/>
      <c r="AE4" s="87"/>
      <c r="AF4" s="87"/>
      <c r="AG4" s="87"/>
      <c r="AH4" s="87"/>
      <c r="AI4" s="87"/>
      <c r="AJ4" s="87"/>
      <c r="AK4" s="88"/>
      <c r="AW4" s="65"/>
      <c r="AX4" s="65"/>
      <c r="AY4" s="65"/>
    </row>
    <row r="5" spans="2:51" x14ac:dyDescent="0.15">
      <c r="C5" s="89"/>
      <c r="D5" s="65" t="s">
        <v>5</v>
      </c>
      <c r="E5" s="65"/>
      <c r="F5" s="65"/>
      <c r="G5" s="65"/>
      <c r="H5" s="65"/>
      <c r="I5" s="65"/>
      <c r="J5" s="65"/>
      <c r="K5" s="90"/>
      <c r="P5" s="89"/>
      <c r="Q5" s="65" t="s">
        <v>5</v>
      </c>
      <c r="R5" s="65"/>
      <c r="S5" s="65"/>
      <c r="T5" s="65"/>
      <c r="U5" s="65"/>
      <c r="V5" s="65"/>
      <c r="W5" s="65"/>
      <c r="X5" s="90"/>
      <c r="AC5" s="89"/>
      <c r="AD5" s="65" t="s">
        <v>5</v>
      </c>
      <c r="AE5" s="65"/>
      <c r="AF5" s="65"/>
      <c r="AG5" s="65"/>
      <c r="AH5" s="65"/>
      <c r="AI5" s="65"/>
      <c r="AJ5" s="65"/>
      <c r="AK5" s="90"/>
      <c r="AW5" s="65"/>
      <c r="AX5" s="65"/>
      <c r="AY5" s="65"/>
    </row>
    <row r="6" spans="2:51" x14ac:dyDescent="0.15">
      <c r="C6" s="89"/>
      <c r="D6" s="65" t="s">
        <v>133</v>
      </c>
      <c r="E6" s="65"/>
      <c r="F6" s="65"/>
      <c r="G6" s="65"/>
      <c r="H6" s="65"/>
      <c r="I6" s="65"/>
      <c r="J6" s="65"/>
      <c r="K6" s="90"/>
      <c r="P6" s="89"/>
      <c r="Q6" s="65" t="s">
        <v>133</v>
      </c>
      <c r="R6" s="65"/>
      <c r="S6" s="65"/>
      <c r="T6" s="65"/>
      <c r="U6" s="65"/>
      <c r="V6" s="65"/>
      <c r="W6" s="65"/>
      <c r="X6" s="90"/>
      <c r="AC6" s="89"/>
      <c r="AD6" s="65" t="s">
        <v>133</v>
      </c>
      <c r="AE6" s="65"/>
      <c r="AF6" s="65"/>
      <c r="AG6" s="65"/>
      <c r="AH6" s="65"/>
      <c r="AI6" s="65"/>
      <c r="AJ6" s="65"/>
      <c r="AK6" s="90"/>
      <c r="AQ6" s="65"/>
      <c r="AR6" s="65"/>
      <c r="AS6" s="65"/>
      <c r="AT6" s="65"/>
      <c r="AU6" s="65"/>
      <c r="AV6" s="65"/>
      <c r="AW6" s="65"/>
      <c r="AX6" s="65"/>
      <c r="AY6" s="65"/>
    </row>
    <row r="7" spans="2:51" x14ac:dyDescent="0.15">
      <c r="C7" s="89"/>
      <c r="D7" s="65"/>
      <c r="E7" s="65"/>
      <c r="F7" s="65"/>
      <c r="G7" s="65"/>
      <c r="H7" s="65"/>
      <c r="I7" s="65"/>
      <c r="J7" s="65"/>
      <c r="K7" s="90"/>
      <c r="P7" s="89"/>
      <c r="Q7" s="65"/>
      <c r="R7" s="65"/>
      <c r="S7" s="65"/>
      <c r="T7" s="65"/>
      <c r="U7" s="65"/>
      <c r="V7" s="65"/>
      <c r="W7" s="65"/>
      <c r="X7" s="90"/>
      <c r="AC7" s="89"/>
      <c r="AD7" s="65"/>
      <c r="AE7" s="65"/>
      <c r="AF7" s="65"/>
      <c r="AG7" s="65"/>
      <c r="AH7" s="65"/>
      <c r="AI7" s="65"/>
      <c r="AJ7" s="65"/>
      <c r="AK7" s="90"/>
      <c r="AQ7" s="65"/>
      <c r="AR7" s="65"/>
      <c r="AS7" s="65"/>
      <c r="AT7" s="65"/>
      <c r="AU7" s="65"/>
      <c r="AV7" s="65"/>
      <c r="AW7" s="65"/>
      <c r="AX7" s="65"/>
      <c r="AY7" s="65"/>
    </row>
    <row r="8" spans="2:51" ht="12.75" thickBot="1" x14ac:dyDescent="0.2">
      <c r="C8" s="91"/>
      <c r="D8" s="92"/>
      <c r="E8" s="92"/>
      <c r="F8" s="92"/>
      <c r="G8" s="92"/>
      <c r="H8" s="92"/>
      <c r="I8" s="92"/>
      <c r="J8" s="92"/>
      <c r="K8" s="93"/>
      <c r="P8" s="91"/>
      <c r="Q8" s="92"/>
      <c r="R8" s="92"/>
      <c r="S8" s="92"/>
      <c r="T8" s="92"/>
      <c r="U8" s="92"/>
      <c r="V8" s="92"/>
      <c r="W8" s="92"/>
      <c r="X8" s="93"/>
      <c r="AC8" s="91"/>
      <c r="AD8" s="92"/>
      <c r="AE8" s="92"/>
      <c r="AF8" s="92"/>
      <c r="AG8" s="92"/>
      <c r="AH8" s="92"/>
      <c r="AI8" s="92"/>
      <c r="AJ8" s="92"/>
      <c r="AK8" s="93"/>
      <c r="AQ8" s="65"/>
      <c r="AR8" s="65"/>
      <c r="AS8" s="65"/>
      <c r="AT8" s="65"/>
      <c r="AU8" s="65"/>
      <c r="AV8" s="65"/>
      <c r="AW8" s="65"/>
      <c r="AX8" s="65"/>
      <c r="AY8" s="65"/>
    </row>
    <row r="9" spans="2:51" ht="12.75" thickTop="1" x14ac:dyDescent="0.15">
      <c r="AQ9" s="65"/>
      <c r="AR9" s="65"/>
      <c r="AS9" s="65"/>
      <c r="AT9" s="65"/>
      <c r="AU9" s="65"/>
      <c r="AV9" s="65"/>
      <c r="AW9" s="65"/>
      <c r="AX9" s="65"/>
      <c r="AY9" s="65"/>
    </row>
    <row r="10" spans="2:51" x14ac:dyDescent="0.15">
      <c r="AQ10" s="65"/>
      <c r="AR10" s="65"/>
      <c r="AS10" s="65"/>
      <c r="AT10" s="65"/>
      <c r="AU10" s="65"/>
      <c r="AV10" s="65"/>
      <c r="AW10" s="65"/>
      <c r="AX10" s="65"/>
      <c r="AY10" s="65"/>
    </row>
    <row r="11" spans="2:51" x14ac:dyDescent="0.15">
      <c r="AQ11" s="65"/>
      <c r="AR11" s="65"/>
      <c r="AS11" s="65"/>
      <c r="AT11" s="65"/>
      <c r="AU11" s="65"/>
      <c r="AV11" s="65"/>
      <c r="AW11" s="65"/>
      <c r="AX11" s="65"/>
      <c r="AY11" s="65"/>
    </row>
    <row r="12" spans="2:51" x14ac:dyDescent="0.15">
      <c r="AQ12" s="65"/>
      <c r="AR12" s="65"/>
      <c r="AS12" s="65"/>
      <c r="AT12" s="65"/>
      <c r="AU12" s="65"/>
      <c r="AV12" s="65"/>
      <c r="AW12" s="65"/>
      <c r="AX12" s="65"/>
      <c r="AY12" s="65"/>
    </row>
    <row r="13" spans="2:51" ht="12.75" thickBot="1" x14ac:dyDescent="0.2"/>
    <row r="14" spans="2:51" x14ac:dyDescent="0.15">
      <c r="D14" s="110" t="s">
        <v>138</v>
      </c>
      <c r="E14" s="111"/>
      <c r="F14" s="111"/>
      <c r="G14" s="111"/>
      <c r="H14" s="111"/>
      <c r="I14" s="111"/>
      <c r="J14" s="112"/>
      <c r="Q14" s="110" t="s">
        <v>144</v>
      </c>
      <c r="R14" s="111"/>
      <c r="S14" s="111"/>
      <c r="T14" s="111"/>
      <c r="U14" s="111"/>
      <c r="V14" s="111"/>
      <c r="W14" s="112"/>
      <c r="AD14" s="110" t="s">
        <v>144</v>
      </c>
      <c r="AE14" s="111"/>
      <c r="AF14" s="111"/>
      <c r="AG14" s="111"/>
      <c r="AH14" s="111"/>
      <c r="AI14" s="111"/>
      <c r="AJ14" s="112"/>
    </row>
    <row r="15" spans="2:51" ht="12.75" thickBot="1" x14ac:dyDescent="0.2">
      <c r="D15" s="113" t="s">
        <v>139</v>
      </c>
      <c r="E15" s="114"/>
      <c r="F15" s="114"/>
      <c r="G15" s="114"/>
      <c r="H15" s="114"/>
      <c r="I15" s="114"/>
      <c r="J15" s="115"/>
      <c r="Q15" s="113" t="s">
        <v>145</v>
      </c>
      <c r="R15" s="114"/>
      <c r="S15" s="114"/>
      <c r="T15" s="114"/>
      <c r="U15" s="114"/>
      <c r="V15" s="114"/>
      <c r="W15" s="115"/>
      <c r="AD15" s="113" t="s">
        <v>145</v>
      </c>
      <c r="AE15" s="114"/>
      <c r="AF15" s="114"/>
      <c r="AG15" s="114"/>
      <c r="AH15" s="114"/>
      <c r="AI15" s="114"/>
      <c r="AJ15" s="115"/>
    </row>
    <row r="16" spans="2:51" ht="12.75" thickTop="1" x14ac:dyDescent="0.15">
      <c r="D16" s="65"/>
      <c r="E16" s="65"/>
      <c r="F16" s="65"/>
      <c r="G16" s="65"/>
      <c r="H16" s="65"/>
      <c r="I16" s="65"/>
      <c r="J16" s="65"/>
      <c r="Q16" s="65"/>
      <c r="R16" s="65"/>
      <c r="S16" s="65"/>
      <c r="T16" s="65"/>
      <c r="U16" s="65"/>
      <c r="V16" s="65"/>
      <c r="W16" s="65"/>
      <c r="AD16" s="65"/>
      <c r="AE16" s="65"/>
      <c r="AF16" s="65"/>
      <c r="AG16" s="65"/>
      <c r="AH16" s="65"/>
      <c r="AI16" s="65"/>
      <c r="AJ16" s="65"/>
      <c r="AO16" s="94" t="s">
        <v>147</v>
      </c>
      <c r="AP16" s="95"/>
      <c r="AQ16" s="95"/>
      <c r="AR16" s="95"/>
      <c r="AS16" s="95"/>
      <c r="AT16" s="95"/>
      <c r="AU16" s="95"/>
      <c r="AV16" s="95"/>
      <c r="AW16" s="95"/>
      <c r="AX16" s="95"/>
      <c r="AY16" s="96"/>
    </row>
    <row r="17" spans="2:58" ht="12.75" thickBot="1" x14ac:dyDescent="0.2">
      <c r="AC17" s="65"/>
      <c r="AD17" s="65"/>
      <c r="AE17" s="65"/>
      <c r="AF17" s="65"/>
      <c r="AG17" s="65"/>
      <c r="AH17" s="65"/>
      <c r="AI17" s="65"/>
      <c r="AJ17" s="65"/>
      <c r="AK17" s="65"/>
      <c r="AL17" s="65"/>
      <c r="AM17" s="65"/>
      <c r="AN17" s="65"/>
      <c r="AO17" s="97"/>
      <c r="AP17" s="65" t="s">
        <v>140</v>
      </c>
      <c r="AQ17" s="65"/>
      <c r="AR17" s="65"/>
      <c r="AS17" s="65"/>
      <c r="AT17" s="65"/>
      <c r="AU17" s="65"/>
      <c r="AV17" s="65"/>
      <c r="AW17" s="65"/>
      <c r="AX17" s="65"/>
      <c r="AY17" s="98"/>
      <c r="AZ17" s="65"/>
      <c r="BA17" s="65"/>
      <c r="BB17" s="65"/>
      <c r="BC17" s="65"/>
      <c r="BD17" s="65"/>
      <c r="BE17" s="65"/>
      <c r="BF17" s="65"/>
    </row>
    <row r="18" spans="2:58" ht="12.75" thickTop="1" x14ac:dyDescent="0.15">
      <c r="C18" s="78" t="s">
        <v>297</v>
      </c>
      <c r="D18" s="79"/>
      <c r="E18" s="79"/>
      <c r="F18" s="79" t="str">
        <f>'2.概況'!E2</f>
        <v>○○△△(株)</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80"/>
      <c r="AK18" s="65"/>
      <c r="AL18" s="65"/>
      <c r="AM18" s="65"/>
      <c r="AN18" s="65"/>
      <c r="AO18" s="97"/>
      <c r="AP18" s="65" t="s">
        <v>5</v>
      </c>
      <c r="AQ18" s="65"/>
      <c r="AR18" s="65"/>
      <c r="AS18" s="65"/>
      <c r="AT18" s="65"/>
      <c r="AU18" s="65"/>
      <c r="AV18" s="65"/>
      <c r="AW18" s="65"/>
      <c r="AX18" s="65"/>
      <c r="AY18" s="98"/>
      <c r="AZ18" s="65"/>
      <c r="BA18" s="65"/>
      <c r="BB18" s="65"/>
      <c r="BC18" s="65"/>
      <c r="BD18" s="65"/>
      <c r="BE18" s="65"/>
      <c r="BF18" s="65"/>
    </row>
    <row r="19" spans="2:58" x14ac:dyDescent="0.15">
      <c r="C19" s="81"/>
      <c r="D19" s="65" t="s">
        <v>5</v>
      </c>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82"/>
      <c r="AK19" s="65"/>
      <c r="AL19" s="65"/>
      <c r="AM19" s="65"/>
      <c r="AN19" s="65"/>
      <c r="AO19" s="97"/>
      <c r="AP19" s="65" t="s">
        <v>133</v>
      </c>
      <c r="AQ19" s="65"/>
      <c r="AR19" s="65"/>
      <c r="AS19" s="65"/>
      <c r="AT19" s="65"/>
      <c r="AU19" s="65"/>
      <c r="AV19" s="65"/>
      <c r="AW19" s="65"/>
      <c r="AX19" s="65"/>
      <c r="AY19" s="98"/>
      <c r="AZ19" s="65"/>
      <c r="BA19" s="65"/>
      <c r="BB19" s="65"/>
      <c r="BC19" s="65"/>
      <c r="BD19" s="65"/>
      <c r="BE19" s="65"/>
      <c r="BF19" s="65"/>
    </row>
    <row r="20" spans="2:58" x14ac:dyDescent="0.15">
      <c r="C20" s="81"/>
      <c r="D20" s="65" t="s">
        <v>152</v>
      </c>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82"/>
      <c r="AK20" s="65"/>
      <c r="AL20" s="65"/>
      <c r="AM20" s="65"/>
      <c r="AN20" s="65"/>
      <c r="AO20" s="97"/>
      <c r="AP20" s="77" t="s">
        <v>24</v>
      </c>
      <c r="AQ20" s="65"/>
      <c r="AR20" s="65"/>
      <c r="AS20" s="65"/>
      <c r="AT20" s="65"/>
      <c r="AU20" s="65"/>
      <c r="AV20" s="65"/>
      <c r="AW20" s="65"/>
      <c r="AX20" s="65"/>
      <c r="AY20" s="98"/>
      <c r="AZ20" s="65"/>
      <c r="BA20" s="65"/>
      <c r="BB20" s="65"/>
      <c r="BC20" s="65"/>
      <c r="BD20" s="65"/>
      <c r="BE20" s="65"/>
      <c r="BF20" s="65"/>
    </row>
    <row r="21" spans="2:58" x14ac:dyDescent="0.15">
      <c r="C21" s="81"/>
      <c r="D21" s="65" t="s">
        <v>24</v>
      </c>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82"/>
      <c r="AK21" s="65"/>
      <c r="AL21" s="65"/>
      <c r="AM21" s="65"/>
      <c r="AN21" s="65"/>
      <c r="AO21" s="97"/>
      <c r="AP21" s="77" t="s">
        <v>141</v>
      </c>
      <c r="AQ21" s="65"/>
      <c r="AR21" s="65"/>
      <c r="AS21" s="65"/>
      <c r="AT21" s="65"/>
      <c r="AU21" s="65"/>
      <c r="AV21" s="65"/>
      <c r="AW21" s="65"/>
      <c r="AX21" s="65"/>
      <c r="AY21" s="98"/>
      <c r="AZ21" s="65"/>
      <c r="BA21" s="65"/>
      <c r="BB21" s="65"/>
      <c r="BC21" s="65"/>
      <c r="BD21" s="65"/>
      <c r="BE21" s="65"/>
      <c r="BF21" s="65"/>
    </row>
    <row r="22" spans="2:58" x14ac:dyDescent="0.15">
      <c r="C22" s="81"/>
      <c r="D22" s="65" t="s">
        <v>153</v>
      </c>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82"/>
      <c r="AK22" s="65"/>
      <c r="AL22" s="65"/>
      <c r="AM22" s="65"/>
      <c r="AN22" s="65"/>
      <c r="AO22" s="97"/>
      <c r="AP22" s="77" t="s">
        <v>142</v>
      </c>
      <c r="AQ22" s="65"/>
      <c r="AR22" s="65"/>
      <c r="AS22" s="65"/>
      <c r="AT22" s="65"/>
      <c r="AU22" s="65"/>
      <c r="AV22" s="65"/>
      <c r="AW22" s="65"/>
      <c r="AX22" s="65"/>
      <c r="AY22" s="98"/>
      <c r="AZ22" s="65"/>
      <c r="BA22" s="65"/>
      <c r="BB22" s="65"/>
      <c r="BC22" s="65"/>
      <c r="BD22" s="65"/>
      <c r="BE22" s="65"/>
      <c r="BF22" s="65"/>
    </row>
    <row r="23" spans="2:58" x14ac:dyDescent="0.15">
      <c r="C23" s="81"/>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82"/>
      <c r="AK23" s="65"/>
      <c r="AL23" s="65"/>
      <c r="AM23" s="65"/>
      <c r="AN23" s="65"/>
      <c r="AO23" s="97"/>
      <c r="AP23" s="65"/>
      <c r="AQ23" s="65"/>
      <c r="AR23" s="65"/>
      <c r="AS23" s="65"/>
      <c r="AT23" s="65"/>
      <c r="AU23" s="65"/>
      <c r="AV23" s="65"/>
      <c r="AW23" s="65"/>
      <c r="AX23" s="65"/>
      <c r="AY23" s="98"/>
      <c r="AZ23" s="65"/>
      <c r="BA23" s="65"/>
      <c r="BB23" s="65"/>
      <c r="BC23" s="65"/>
      <c r="BD23" s="65"/>
      <c r="BE23" s="65"/>
      <c r="BF23" s="65"/>
    </row>
    <row r="24" spans="2:58" ht="12.75" thickBot="1" x14ac:dyDescent="0.2">
      <c r="C24" s="81"/>
      <c r="D24" s="65" t="s">
        <v>131</v>
      </c>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82"/>
      <c r="AK24" s="65"/>
      <c r="AL24" s="65"/>
      <c r="AM24" s="65"/>
      <c r="AN24" s="65"/>
      <c r="AO24" s="99"/>
      <c r="AP24" s="100"/>
      <c r="AQ24" s="100"/>
      <c r="AR24" s="100"/>
      <c r="AS24" s="100"/>
      <c r="AT24" s="100"/>
      <c r="AU24" s="100"/>
      <c r="AV24" s="100"/>
      <c r="AW24" s="100"/>
      <c r="AX24" s="100"/>
      <c r="AY24" s="101"/>
      <c r="BA24" s="65"/>
      <c r="BB24" s="65"/>
      <c r="BC24" s="65"/>
      <c r="BD24" s="65"/>
      <c r="BE24" s="65"/>
      <c r="BF24" s="65"/>
    </row>
    <row r="25" spans="2:58" ht="13.5" thickTop="1" thickBot="1" x14ac:dyDescent="0.2">
      <c r="C25" s="81"/>
      <c r="D25" s="65"/>
      <c r="E25" s="65" t="s">
        <v>132</v>
      </c>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82"/>
      <c r="AK25" s="65"/>
      <c r="AL25" s="65"/>
      <c r="AM25" s="65"/>
      <c r="AN25" s="65"/>
      <c r="BA25" s="65"/>
      <c r="BB25" s="65"/>
      <c r="BC25" s="65"/>
      <c r="BD25" s="65"/>
      <c r="BE25" s="65"/>
      <c r="BF25" s="65"/>
    </row>
    <row r="26" spans="2:58" ht="12.75" thickTop="1" x14ac:dyDescent="0.15">
      <c r="B26" s="65"/>
      <c r="C26" s="81"/>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82"/>
      <c r="AK26" s="65"/>
      <c r="AL26" s="65"/>
      <c r="AM26" s="65"/>
      <c r="AN26" s="65"/>
      <c r="AO26" s="94" t="s">
        <v>137</v>
      </c>
      <c r="AP26" s="95"/>
      <c r="AQ26" s="95"/>
      <c r="AR26" s="95"/>
      <c r="AS26" s="95"/>
      <c r="AT26" s="95"/>
      <c r="AU26" s="95"/>
      <c r="AV26" s="95"/>
      <c r="AW26" s="95"/>
      <c r="AX26" s="95"/>
      <c r="AY26" s="96"/>
      <c r="BA26" s="65"/>
      <c r="BB26" s="65"/>
      <c r="BC26" s="65"/>
      <c r="BD26" s="65"/>
      <c r="BE26" s="65"/>
      <c r="BF26" s="65"/>
    </row>
    <row r="27" spans="2:58" x14ac:dyDescent="0.15">
      <c r="C27" s="81"/>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82"/>
      <c r="AK27" s="65"/>
      <c r="AL27" s="65"/>
      <c r="AM27" s="65"/>
      <c r="AN27" s="65"/>
      <c r="AO27" s="97"/>
      <c r="AP27" s="65" t="s">
        <v>140</v>
      </c>
      <c r="AQ27" s="65"/>
      <c r="AR27" s="65"/>
      <c r="AS27" s="65"/>
      <c r="AT27" s="65"/>
      <c r="AU27" s="65"/>
      <c r="AV27" s="65"/>
      <c r="AW27" s="65"/>
      <c r="AX27" s="65"/>
      <c r="AY27" s="98"/>
    </row>
    <row r="28" spans="2:58" x14ac:dyDescent="0.15">
      <c r="C28" s="81"/>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82"/>
      <c r="AK28" s="65"/>
      <c r="AL28" s="65"/>
      <c r="AM28" s="65"/>
      <c r="AN28" s="65"/>
      <c r="AO28" s="97"/>
      <c r="AP28" s="65" t="s">
        <v>5</v>
      </c>
      <c r="AQ28" s="65"/>
      <c r="AR28" s="65"/>
      <c r="AS28" s="65"/>
      <c r="AT28" s="65"/>
      <c r="AU28" s="65"/>
      <c r="AV28" s="65"/>
      <c r="AW28" s="65"/>
      <c r="AX28" s="65"/>
      <c r="AY28" s="98"/>
    </row>
    <row r="29" spans="2:58" x14ac:dyDescent="0.15">
      <c r="C29" s="81"/>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82"/>
      <c r="AO29" s="97"/>
      <c r="AP29" s="65" t="s">
        <v>133</v>
      </c>
      <c r="AQ29" s="65"/>
      <c r="AR29" s="65"/>
      <c r="AS29" s="65"/>
      <c r="AT29" s="65"/>
      <c r="AU29" s="65"/>
      <c r="AV29" s="65"/>
      <c r="AW29" s="65"/>
      <c r="AX29" s="65"/>
      <c r="AY29" s="98"/>
    </row>
    <row r="30" spans="2:58" x14ac:dyDescent="0.15">
      <c r="C30" s="81"/>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82"/>
      <c r="AN30" s="65"/>
      <c r="AO30" s="97"/>
      <c r="AP30" s="77" t="s">
        <v>24</v>
      </c>
      <c r="AQ30" s="65"/>
      <c r="AR30" s="65"/>
      <c r="AS30" s="65"/>
      <c r="AT30" s="65"/>
      <c r="AU30" s="65"/>
      <c r="AV30" s="65"/>
      <c r="AW30" s="65"/>
      <c r="AX30" s="65"/>
      <c r="AY30" s="98"/>
    </row>
    <row r="31" spans="2:58" x14ac:dyDescent="0.15">
      <c r="C31" s="81"/>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82"/>
      <c r="AN31" s="65"/>
      <c r="AO31" s="97"/>
      <c r="AP31" s="77" t="s">
        <v>141</v>
      </c>
      <c r="AQ31" s="65"/>
      <c r="AR31" s="65"/>
      <c r="AS31" s="65"/>
      <c r="AT31" s="65"/>
      <c r="AU31" s="65"/>
      <c r="AV31" s="65"/>
      <c r="AW31" s="65"/>
      <c r="AX31" s="65"/>
      <c r="AY31" s="98"/>
    </row>
    <row r="32" spans="2:58" ht="12.75" thickBot="1" x14ac:dyDescent="0.2">
      <c r="C32" s="83"/>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5"/>
      <c r="AN32" s="65"/>
      <c r="AO32" s="97"/>
      <c r="AP32" s="77" t="s">
        <v>142</v>
      </c>
      <c r="AQ32" s="65"/>
      <c r="AR32" s="65"/>
      <c r="AS32" s="65"/>
      <c r="AT32" s="65"/>
      <c r="AU32" s="65"/>
      <c r="AV32" s="65"/>
      <c r="AW32" s="65"/>
      <c r="AX32" s="65"/>
      <c r="AY32" s="98"/>
    </row>
    <row r="33" spans="3:53" ht="13.5" thickTop="1" thickBot="1" x14ac:dyDescent="0.2">
      <c r="AN33" s="65"/>
      <c r="AO33" s="97"/>
      <c r="AP33" s="65"/>
      <c r="AQ33" s="65"/>
      <c r="AR33" s="65"/>
      <c r="AS33" s="65"/>
      <c r="AT33" s="65"/>
      <c r="AU33" s="65"/>
      <c r="AV33" s="65"/>
      <c r="AW33" s="65"/>
      <c r="AX33" s="65"/>
      <c r="AY33" s="98"/>
    </row>
    <row r="34" spans="3:53" ht="12.75" thickBot="1" x14ac:dyDescent="0.2">
      <c r="D34" s="110" t="s">
        <v>143</v>
      </c>
      <c r="E34" s="111"/>
      <c r="F34" s="111"/>
      <c r="G34" s="111"/>
      <c r="H34" s="111"/>
      <c r="I34" s="111"/>
      <c r="J34" s="112"/>
      <c r="Q34" s="110" t="s">
        <v>143</v>
      </c>
      <c r="R34" s="111"/>
      <c r="S34" s="111"/>
      <c r="T34" s="111"/>
      <c r="U34" s="111"/>
      <c r="V34" s="111"/>
      <c r="W34" s="112"/>
      <c r="AD34" s="110" t="s">
        <v>149</v>
      </c>
      <c r="AE34" s="111"/>
      <c r="AF34" s="111"/>
      <c r="AG34" s="111"/>
      <c r="AH34" s="111"/>
      <c r="AI34" s="111"/>
      <c r="AJ34" s="112"/>
      <c r="AN34" s="65"/>
      <c r="AO34" s="99"/>
      <c r="AP34" s="100"/>
      <c r="AQ34" s="100"/>
      <c r="AR34" s="100"/>
      <c r="AS34" s="100"/>
      <c r="AT34" s="100"/>
      <c r="AU34" s="100"/>
      <c r="AV34" s="100"/>
      <c r="AW34" s="100"/>
      <c r="AX34" s="100"/>
      <c r="AY34" s="101"/>
    </row>
    <row r="35" spans="3:53" ht="13.5" thickTop="1" thickBot="1" x14ac:dyDescent="0.2">
      <c r="D35" s="113" t="s">
        <v>210</v>
      </c>
      <c r="E35" s="114"/>
      <c r="F35" s="114"/>
      <c r="G35" s="114"/>
      <c r="H35" s="114"/>
      <c r="I35" s="114"/>
      <c r="J35" s="115"/>
      <c r="Q35" s="113" t="s">
        <v>210</v>
      </c>
      <c r="R35" s="114"/>
      <c r="S35" s="114"/>
      <c r="T35" s="114"/>
      <c r="U35" s="114"/>
      <c r="V35" s="114"/>
      <c r="W35" s="115"/>
      <c r="AD35" s="113" t="s">
        <v>211</v>
      </c>
      <c r="AE35" s="114"/>
      <c r="AF35" s="114"/>
      <c r="AG35" s="114"/>
      <c r="AH35" s="114"/>
      <c r="AI35" s="114"/>
      <c r="AJ35" s="115"/>
    </row>
    <row r="37" spans="3:53" x14ac:dyDescent="0.15">
      <c r="AP37" s="65"/>
      <c r="AQ37" s="65"/>
      <c r="AR37" s="65"/>
      <c r="AS37" s="65"/>
      <c r="AT37" s="65"/>
      <c r="AU37" s="65"/>
      <c r="AV37" s="65"/>
      <c r="AW37" s="65"/>
      <c r="AX37" s="65"/>
      <c r="AY37" s="65"/>
      <c r="AZ37" s="65"/>
      <c r="BA37" s="65"/>
    </row>
    <row r="38" spans="3:53" x14ac:dyDescent="0.15">
      <c r="AP38" s="65"/>
      <c r="AQ38" s="65"/>
      <c r="AR38" s="65"/>
      <c r="AS38" s="65"/>
      <c r="AT38" s="65"/>
      <c r="AU38" s="65"/>
      <c r="AV38" s="65"/>
      <c r="AW38" s="65"/>
      <c r="AX38" s="65"/>
      <c r="AY38" s="65"/>
      <c r="AZ38" s="65"/>
      <c r="BA38" s="65"/>
    </row>
    <row r="39" spans="3:53" ht="12.75" thickBot="1" x14ac:dyDescent="0.2">
      <c r="AP39" s="65"/>
      <c r="AQ39" s="65"/>
      <c r="AR39" s="65"/>
      <c r="AS39" s="65"/>
      <c r="AT39" s="65"/>
      <c r="AU39" s="65"/>
      <c r="AV39" s="65"/>
      <c r="AW39" s="65"/>
      <c r="AX39" s="65"/>
      <c r="AY39" s="65"/>
      <c r="AZ39" s="65"/>
      <c r="BA39" s="65"/>
    </row>
    <row r="40" spans="3:53" ht="12.75" thickTop="1" x14ac:dyDescent="0.15">
      <c r="C40" s="102" t="s">
        <v>148</v>
      </c>
      <c r="D40" s="103"/>
      <c r="E40" s="103"/>
      <c r="F40" s="103"/>
      <c r="G40" s="103"/>
      <c r="H40" s="103"/>
      <c r="I40" s="103"/>
      <c r="J40" s="103"/>
      <c r="K40" s="104"/>
      <c r="P40" s="102" t="s">
        <v>150</v>
      </c>
      <c r="Q40" s="103"/>
      <c r="R40" s="103"/>
      <c r="S40" s="103"/>
      <c r="T40" s="103"/>
      <c r="U40" s="103"/>
      <c r="V40" s="103"/>
      <c r="W40" s="103"/>
      <c r="X40" s="104"/>
      <c r="AC40" s="102" t="s">
        <v>151</v>
      </c>
      <c r="AD40" s="103"/>
      <c r="AE40" s="103"/>
      <c r="AF40" s="103"/>
      <c r="AG40" s="103"/>
      <c r="AH40" s="103"/>
      <c r="AI40" s="103"/>
      <c r="AJ40" s="103"/>
      <c r="AK40" s="104"/>
      <c r="AP40" s="65"/>
      <c r="AQ40" s="65"/>
      <c r="AR40" s="65"/>
      <c r="AS40" s="65"/>
      <c r="AT40" s="65"/>
      <c r="AU40" s="65"/>
      <c r="AV40" s="65"/>
      <c r="AW40" s="65"/>
      <c r="AX40" s="65"/>
      <c r="AY40" s="65"/>
      <c r="AZ40" s="65"/>
      <c r="BA40" s="65"/>
    </row>
    <row r="41" spans="3:53" x14ac:dyDescent="0.15">
      <c r="C41" s="105"/>
      <c r="D41" s="65" t="s">
        <v>146</v>
      </c>
      <c r="E41" s="65"/>
      <c r="F41" s="65"/>
      <c r="G41" s="65"/>
      <c r="H41" s="65"/>
      <c r="I41" s="65"/>
      <c r="J41" s="65"/>
      <c r="K41" s="106"/>
      <c r="P41" s="105"/>
      <c r="Q41" s="65" t="s">
        <v>146</v>
      </c>
      <c r="R41" s="65"/>
      <c r="S41" s="65"/>
      <c r="T41" s="65"/>
      <c r="U41" s="65"/>
      <c r="V41" s="65"/>
      <c r="W41" s="65"/>
      <c r="X41" s="106"/>
      <c r="AC41" s="105"/>
      <c r="AD41" s="65" t="s">
        <v>146</v>
      </c>
      <c r="AE41" s="65"/>
      <c r="AF41" s="65"/>
      <c r="AG41" s="65"/>
      <c r="AH41" s="65"/>
      <c r="AI41" s="65"/>
      <c r="AJ41" s="65"/>
      <c r="AK41" s="106"/>
      <c r="AP41" s="65"/>
      <c r="AQ41" s="65"/>
      <c r="AR41" s="65"/>
      <c r="AS41" s="65"/>
      <c r="AT41" s="65"/>
      <c r="AU41" s="65"/>
      <c r="AV41" s="65"/>
      <c r="AW41" s="65"/>
      <c r="AX41" s="65"/>
      <c r="AY41" s="65"/>
      <c r="AZ41" s="65"/>
      <c r="BA41" s="65"/>
    </row>
    <row r="42" spans="3:53" x14ac:dyDescent="0.15">
      <c r="C42" s="105"/>
      <c r="D42" s="65"/>
      <c r="E42" s="65"/>
      <c r="F42" s="65"/>
      <c r="G42" s="65"/>
      <c r="H42" s="65"/>
      <c r="I42" s="65"/>
      <c r="J42" s="65"/>
      <c r="K42" s="106"/>
      <c r="P42" s="105"/>
      <c r="Q42" s="65"/>
      <c r="R42" s="65"/>
      <c r="S42" s="65"/>
      <c r="T42" s="65"/>
      <c r="U42" s="65"/>
      <c r="V42" s="65"/>
      <c r="W42" s="65"/>
      <c r="X42" s="106"/>
      <c r="AC42" s="105"/>
      <c r="AD42" s="65"/>
      <c r="AE42" s="65"/>
      <c r="AF42" s="65"/>
      <c r="AG42" s="65"/>
      <c r="AH42" s="65"/>
      <c r="AI42" s="65"/>
      <c r="AJ42" s="65"/>
      <c r="AK42" s="106"/>
      <c r="AP42" s="65"/>
      <c r="AQ42" s="77"/>
      <c r="AR42" s="65"/>
      <c r="AS42" s="65"/>
      <c r="AT42" s="65"/>
      <c r="AU42" s="65"/>
      <c r="AV42" s="65"/>
      <c r="AW42" s="65"/>
      <c r="AX42" s="65"/>
      <c r="AY42" s="65"/>
      <c r="AZ42" s="65"/>
      <c r="BA42" s="65"/>
    </row>
    <row r="43" spans="3:53" x14ac:dyDescent="0.15">
      <c r="C43" s="105"/>
      <c r="D43" s="65"/>
      <c r="E43" s="65"/>
      <c r="F43" s="65"/>
      <c r="G43" s="65"/>
      <c r="H43" s="65"/>
      <c r="I43" s="65"/>
      <c r="J43" s="65"/>
      <c r="K43" s="106"/>
      <c r="P43" s="105"/>
      <c r="Q43" s="65"/>
      <c r="R43" s="65"/>
      <c r="S43" s="65"/>
      <c r="T43" s="65"/>
      <c r="U43" s="65"/>
      <c r="V43" s="65"/>
      <c r="W43" s="65"/>
      <c r="X43" s="106"/>
      <c r="AC43" s="105"/>
      <c r="AD43" s="65"/>
      <c r="AE43" s="65"/>
      <c r="AF43" s="65"/>
      <c r="AG43" s="65"/>
      <c r="AH43" s="65"/>
      <c r="AI43" s="65"/>
      <c r="AJ43" s="65"/>
      <c r="AK43" s="106"/>
      <c r="AP43" s="65"/>
      <c r="AQ43" s="77"/>
      <c r="AR43" s="65"/>
      <c r="AS43" s="262" t="s">
        <v>292</v>
      </c>
      <c r="AT43" s="263"/>
      <c r="AU43" s="263"/>
      <c r="AV43" s="263"/>
      <c r="AW43" s="263"/>
      <c r="AX43" s="263"/>
      <c r="AY43" s="263"/>
      <c r="AZ43" s="264"/>
      <c r="BA43" s="65"/>
    </row>
    <row r="44" spans="3:53" ht="12.75" thickBot="1" x14ac:dyDescent="0.2">
      <c r="C44" s="107"/>
      <c r="D44" s="108"/>
      <c r="E44" s="108"/>
      <c r="F44" s="108"/>
      <c r="G44" s="108"/>
      <c r="H44" s="108"/>
      <c r="I44" s="108"/>
      <c r="J44" s="108"/>
      <c r="K44" s="109"/>
      <c r="P44" s="107"/>
      <c r="Q44" s="108"/>
      <c r="R44" s="108"/>
      <c r="S44" s="108"/>
      <c r="T44" s="108"/>
      <c r="U44" s="108"/>
      <c r="V44" s="108"/>
      <c r="W44" s="108"/>
      <c r="X44" s="109"/>
      <c r="AC44" s="107"/>
      <c r="AD44" s="108"/>
      <c r="AE44" s="108"/>
      <c r="AF44" s="108"/>
      <c r="AG44" s="108"/>
      <c r="AH44" s="108"/>
      <c r="AI44" s="108"/>
      <c r="AJ44" s="108"/>
      <c r="AK44" s="109"/>
      <c r="AP44" s="65"/>
      <c r="AQ44" s="77"/>
      <c r="AR44" s="65"/>
      <c r="AS44" s="265" t="s">
        <v>291</v>
      </c>
      <c r="AT44" s="266"/>
      <c r="AU44" s="266"/>
      <c r="AV44" s="266"/>
      <c r="AW44" s="266"/>
      <c r="AX44" s="266"/>
      <c r="AY44" s="266"/>
      <c r="AZ44" s="267"/>
      <c r="BA44" s="65"/>
    </row>
    <row r="45" spans="3:53" ht="12.75" thickTop="1" x14ac:dyDescent="0.15">
      <c r="AP45" s="65"/>
      <c r="AQ45" s="65"/>
      <c r="AR45" s="65"/>
      <c r="AS45" s="65"/>
      <c r="AT45" s="65"/>
      <c r="AU45" s="65"/>
      <c r="AV45" s="65"/>
      <c r="AW45" s="65"/>
      <c r="AX45" s="65"/>
      <c r="AY45" s="65"/>
      <c r="AZ45" s="65"/>
      <c r="BA45" s="65"/>
    </row>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sheetData>
  <mergeCells count="1">
    <mergeCell ref="B1:J1"/>
  </mergeCells>
  <phoneticPr fontId="1"/>
  <pageMargins left="0.51181102362204722" right="0.51181102362204722" top="0.55118110236220474" bottom="0" header="0.31496062992125984" footer="0.31496062992125984"/>
  <pageSetup paperSize="9" orientation="landscape" r:id="rId1"/>
  <headerFooter>
    <oddFooter>&amp;CP5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C1:Q31"/>
  <sheetViews>
    <sheetView workbookViewId="0">
      <selection activeCell="C1" sqref="C1"/>
    </sheetView>
  </sheetViews>
  <sheetFormatPr defaultRowHeight="12" x14ac:dyDescent="0.15"/>
  <cols>
    <col min="1" max="1" width="1.5703125" style="157" customWidth="1"/>
    <col min="2" max="2" width="2.85546875" style="157" customWidth="1"/>
    <col min="3" max="3" width="13" style="157" customWidth="1"/>
    <col min="4" max="17" width="9" style="157" customWidth="1"/>
    <col min="18" max="18" width="2.28515625" style="157" customWidth="1"/>
    <col min="19" max="16384" width="9.140625" style="157"/>
  </cols>
  <sheetData>
    <row r="1" spans="3:17" ht="20.25" customHeight="1" x14ac:dyDescent="0.15">
      <c r="C1" s="156" t="s">
        <v>198</v>
      </c>
    </row>
    <row r="2" spans="3:17" ht="15" customHeight="1" x14ac:dyDescent="0.15"/>
    <row r="3" spans="3:17" ht="15" customHeight="1" x14ac:dyDescent="0.15"/>
    <row r="4" spans="3:17" ht="15" customHeight="1" x14ac:dyDescent="0.15"/>
    <row r="5" spans="3:17" ht="15" hidden="1" customHeight="1" x14ac:dyDescent="0.15">
      <c r="C5" s="157">
        <f>MONTH(C7)</f>
        <v>4</v>
      </c>
      <c r="E5" s="157">
        <f>$C$5+1</f>
        <v>5</v>
      </c>
      <c r="F5" s="157">
        <f>$C$5+2</f>
        <v>6</v>
      </c>
      <c r="G5" s="157">
        <f>$C$5+3</f>
        <v>7</v>
      </c>
      <c r="H5" s="157">
        <f>$C$5+4</f>
        <v>8</v>
      </c>
      <c r="I5" s="157">
        <f>$C$5+5</f>
        <v>9</v>
      </c>
      <c r="J5" s="157">
        <f>$C$5+6</f>
        <v>10</v>
      </c>
      <c r="K5" s="157">
        <f>$C$5+7</f>
        <v>11</v>
      </c>
      <c r="L5" s="157">
        <f>$C$5+8</f>
        <v>12</v>
      </c>
      <c r="M5" s="157">
        <f>$C$5+9</f>
        <v>13</v>
      </c>
      <c r="N5" s="157">
        <f>$C$5+10</f>
        <v>14</v>
      </c>
      <c r="O5" s="157">
        <f>$C$5+11</f>
        <v>15</v>
      </c>
      <c r="P5" s="157">
        <f>$C$5+12</f>
        <v>16</v>
      </c>
    </row>
    <row r="6" spans="3:17" ht="15" customHeight="1" x14ac:dyDescent="0.15">
      <c r="N6" s="158"/>
      <c r="O6" s="158" t="s">
        <v>101</v>
      </c>
      <c r="P6" s="480">
        <f>C7</f>
        <v>43570</v>
      </c>
      <c r="Q6" s="481"/>
    </row>
    <row r="7" spans="3:17" ht="19.5" customHeight="1" x14ac:dyDescent="0.15">
      <c r="C7" s="274">
        <f>'2.概況'!F38</f>
        <v>43570</v>
      </c>
      <c r="D7" s="278" t="s">
        <v>220</v>
      </c>
      <c r="E7" s="275">
        <f>IF(E5&lt;=12,E5,E5-12)</f>
        <v>5</v>
      </c>
      <c r="F7" s="275">
        <f t="shared" ref="F7:P7" si="0">IF(F5&lt;=12,F5,F5-12)</f>
        <v>6</v>
      </c>
      <c r="G7" s="275">
        <f t="shared" si="0"/>
        <v>7</v>
      </c>
      <c r="H7" s="275">
        <f t="shared" si="0"/>
        <v>8</v>
      </c>
      <c r="I7" s="275">
        <f t="shared" si="0"/>
        <v>9</v>
      </c>
      <c r="J7" s="275">
        <f t="shared" si="0"/>
        <v>10</v>
      </c>
      <c r="K7" s="275">
        <f t="shared" si="0"/>
        <v>11</v>
      </c>
      <c r="L7" s="275">
        <f t="shared" si="0"/>
        <v>12</v>
      </c>
      <c r="M7" s="275">
        <f t="shared" si="0"/>
        <v>1</v>
      </c>
      <c r="N7" s="275">
        <f t="shared" si="0"/>
        <v>2</v>
      </c>
      <c r="O7" s="275">
        <f t="shared" si="0"/>
        <v>3</v>
      </c>
      <c r="P7" s="276">
        <f t="shared" si="0"/>
        <v>4</v>
      </c>
      <c r="Q7" s="281" t="s">
        <v>221</v>
      </c>
    </row>
    <row r="8" spans="3:17" ht="19.5" customHeight="1" x14ac:dyDescent="0.15">
      <c r="C8" s="159" t="s">
        <v>91</v>
      </c>
      <c r="D8" s="160"/>
      <c r="E8" s="305"/>
      <c r="F8" s="305"/>
      <c r="G8" s="305"/>
      <c r="H8" s="305"/>
      <c r="I8" s="305"/>
      <c r="J8" s="305"/>
      <c r="K8" s="305"/>
      <c r="L8" s="305"/>
      <c r="M8" s="305"/>
      <c r="N8" s="305"/>
      <c r="O8" s="305"/>
      <c r="P8" s="305"/>
      <c r="Q8" s="271">
        <f>SUM(E8:P8)</f>
        <v>0</v>
      </c>
    </row>
    <row r="9" spans="3:17" ht="19.5" customHeight="1" x14ac:dyDescent="0.15">
      <c r="C9" s="482"/>
      <c r="D9" s="483"/>
      <c r="E9" s="483"/>
      <c r="F9" s="483"/>
      <c r="G9" s="483"/>
      <c r="H9" s="483"/>
      <c r="I9" s="483"/>
      <c r="J9" s="483"/>
      <c r="K9" s="483"/>
      <c r="L9" s="483"/>
      <c r="M9" s="483"/>
      <c r="N9" s="483"/>
      <c r="O9" s="483"/>
      <c r="P9" s="483"/>
      <c r="Q9" s="484"/>
    </row>
    <row r="10" spans="3:17" ht="19.5" customHeight="1" x14ac:dyDescent="0.15">
      <c r="C10" s="159" t="s">
        <v>192</v>
      </c>
      <c r="D10" s="160"/>
      <c r="E10" s="305"/>
      <c r="F10" s="305"/>
      <c r="G10" s="305"/>
      <c r="H10" s="305"/>
      <c r="I10" s="305"/>
      <c r="J10" s="305"/>
      <c r="K10" s="305"/>
      <c r="L10" s="305"/>
      <c r="M10" s="305"/>
      <c r="N10" s="305"/>
      <c r="O10" s="305"/>
      <c r="P10" s="305"/>
      <c r="Q10" s="271">
        <f t="shared" ref="Q10:Q11" si="1">SUM(E10:P10)</f>
        <v>0</v>
      </c>
    </row>
    <row r="11" spans="3:17" ht="19.5" customHeight="1" x14ac:dyDescent="0.15">
      <c r="C11" s="159" t="s">
        <v>193</v>
      </c>
      <c r="D11" s="160"/>
      <c r="E11" s="305"/>
      <c r="F11" s="305"/>
      <c r="G11" s="305"/>
      <c r="H11" s="305"/>
      <c r="I11" s="305"/>
      <c r="J11" s="305"/>
      <c r="K11" s="305"/>
      <c r="L11" s="305"/>
      <c r="M11" s="305"/>
      <c r="N11" s="305"/>
      <c r="O11" s="305"/>
      <c r="P11" s="305"/>
      <c r="Q11" s="271">
        <f t="shared" si="1"/>
        <v>0</v>
      </c>
    </row>
    <row r="12" spans="3:17" ht="19.5" customHeight="1" x14ac:dyDescent="0.15">
      <c r="C12" s="159" t="s">
        <v>194</v>
      </c>
      <c r="D12" s="305"/>
      <c r="E12" s="305"/>
      <c r="F12" s="305"/>
      <c r="G12" s="305"/>
      <c r="H12" s="305"/>
      <c r="I12" s="305"/>
      <c r="J12" s="305"/>
      <c r="K12" s="305"/>
      <c r="L12" s="305"/>
      <c r="M12" s="305"/>
      <c r="N12" s="305"/>
      <c r="O12" s="305"/>
      <c r="P12" s="305"/>
      <c r="Q12" s="166"/>
    </row>
    <row r="13" spans="3:17" ht="19.5" customHeight="1" x14ac:dyDescent="0.15">
      <c r="C13" s="161" t="s">
        <v>195</v>
      </c>
      <c r="D13" s="306"/>
      <c r="E13" s="306"/>
      <c r="F13" s="306"/>
      <c r="G13" s="306"/>
      <c r="H13" s="306"/>
      <c r="I13" s="306"/>
      <c r="J13" s="306"/>
      <c r="K13" s="306"/>
      <c r="L13" s="306"/>
      <c r="M13" s="306"/>
      <c r="N13" s="306"/>
      <c r="O13" s="306"/>
      <c r="P13" s="306"/>
      <c r="Q13" s="167"/>
    </row>
    <row r="14" spans="3:17" ht="19.5" customHeight="1" x14ac:dyDescent="0.15">
      <c r="C14" s="162"/>
      <c r="D14" s="163"/>
      <c r="E14" s="163"/>
      <c r="F14" s="163"/>
      <c r="G14" s="163"/>
      <c r="H14" s="163"/>
      <c r="I14" s="163"/>
      <c r="J14" s="163"/>
      <c r="K14" s="163"/>
      <c r="L14" s="163"/>
      <c r="M14" s="163"/>
      <c r="N14" s="163"/>
      <c r="O14" s="163"/>
      <c r="P14" s="163"/>
      <c r="Q14" s="163"/>
    </row>
    <row r="15" spans="3:17" ht="14.25" customHeight="1" x14ac:dyDescent="0.15">
      <c r="O15" s="158" t="s">
        <v>101</v>
      </c>
      <c r="P15" s="480">
        <f>C16</f>
        <v>43936</v>
      </c>
      <c r="Q15" s="481"/>
    </row>
    <row r="16" spans="3:17" ht="19.5" customHeight="1" x14ac:dyDescent="0.15">
      <c r="C16" s="489">
        <f>C7+366</f>
        <v>43936</v>
      </c>
      <c r="D16" s="279" t="s">
        <v>196</v>
      </c>
      <c r="E16" s="164" t="s">
        <v>294</v>
      </c>
      <c r="F16" s="164" t="s">
        <v>294</v>
      </c>
      <c r="G16" s="164" t="s">
        <v>295</v>
      </c>
      <c r="H16" s="164" t="s">
        <v>295</v>
      </c>
      <c r="I16" s="164" t="s">
        <v>295</v>
      </c>
      <c r="J16" s="164" t="s">
        <v>295</v>
      </c>
      <c r="K16" s="164" t="s">
        <v>295</v>
      </c>
      <c r="L16" s="164" t="s">
        <v>295</v>
      </c>
      <c r="M16" s="164" t="s">
        <v>295</v>
      </c>
      <c r="N16" s="164" t="s">
        <v>295</v>
      </c>
      <c r="O16" s="164" t="s">
        <v>295</v>
      </c>
      <c r="P16" s="165" t="s">
        <v>295</v>
      </c>
      <c r="Q16" s="485" t="s">
        <v>85</v>
      </c>
    </row>
    <row r="17" spans="3:17" ht="19.5" customHeight="1" x14ac:dyDescent="0.15">
      <c r="C17" s="490"/>
      <c r="D17" s="280" t="s">
        <v>197</v>
      </c>
      <c r="E17" s="277">
        <f>E7</f>
        <v>5</v>
      </c>
      <c r="F17" s="277">
        <f t="shared" ref="F17:P17" si="2">F7</f>
        <v>6</v>
      </c>
      <c r="G17" s="277">
        <f t="shared" si="2"/>
        <v>7</v>
      </c>
      <c r="H17" s="277">
        <f t="shared" si="2"/>
        <v>8</v>
      </c>
      <c r="I17" s="277">
        <f t="shared" si="2"/>
        <v>9</v>
      </c>
      <c r="J17" s="277">
        <f t="shared" si="2"/>
        <v>10</v>
      </c>
      <c r="K17" s="277">
        <f t="shared" si="2"/>
        <v>11</v>
      </c>
      <c r="L17" s="277">
        <f t="shared" si="2"/>
        <v>12</v>
      </c>
      <c r="M17" s="277">
        <f t="shared" si="2"/>
        <v>1</v>
      </c>
      <c r="N17" s="277">
        <f t="shared" si="2"/>
        <v>2</v>
      </c>
      <c r="O17" s="277">
        <f t="shared" si="2"/>
        <v>3</v>
      </c>
      <c r="P17" s="277">
        <f t="shared" si="2"/>
        <v>4</v>
      </c>
      <c r="Q17" s="486"/>
    </row>
    <row r="18" spans="3:17" ht="19.5" customHeight="1" x14ac:dyDescent="0.15">
      <c r="C18" s="159" t="s">
        <v>91</v>
      </c>
      <c r="D18" s="160"/>
      <c r="E18" s="305"/>
      <c r="F18" s="305"/>
      <c r="G18" s="305"/>
      <c r="H18" s="305"/>
      <c r="I18" s="305"/>
      <c r="J18" s="305"/>
      <c r="K18" s="305"/>
      <c r="L18" s="305"/>
      <c r="M18" s="305"/>
      <c r="N18" s="305"/>
      <c r="O18" s="305"/>
      <c r="P18" s="307"/>
      <c r="Q18" s="271">
        <f>SUM(E18:P18)</f>
        <v>0</v>
      </c>
    </row>
    <row r="19" spans="3:17" ht="19.5" customHeight="1" x14ac:dyDescent="0.15">
      <c r="C19" s="491" t="s">
        <v>215</v>
      </c>
      <c r="D19" s="492"/>
      <c r="E19" s="492"/>
      <c r="F19" s="492"/>
      <c r="G19" s="492"/>
      <c r="H19" s="492"/>
      <c r="I19" s="492"/>
      <c r="J19" s="492"/>
      <c r="K19" s="492"/>
      <c r="L19" s="492"/>
      <c r="M19" s="492"/>
      <c r="N19" s="492"/>
      <c r="O19" s="492"/>
      <c r="P19" s="492"/>
      <c r="Q19" s="493"/>
    </row>
    <row r="20" spans="3:17" ht="19.5" customHeight="1" x14ac:dyDescent="0.15">
      <c r="C20" s="159" t="s">
        <v>192</v>
      </c>
      <c r="D20" s="160"/>
      <c r="E20" s="305"/>
      <c r="F20" s="305"/>
      <c r="G20" s="305"/>
      <c r="H20" s="305"/>
      <c r="I20" s="305"/>
      <c r="J20" s="305"/>
      <c r="K20" s="305"/>
      <c r="L20" s="305"/>
      <c r="M20" s="305"/>
      <c r="N20" s="305"/>
      <c r="O20" s="305"/>
      <c r="P20" s="305"/>
      <c r="Q20" s="271">
        <f t="shared" ref="Q20:Q21" si="3">SUM(E20:P20)</f>
        <v>0</v>
      </c>
    </row>
    <row r="21" spans="3:17" ht="19.5" customHeight="1" x14ac:dyDescent="0.15">
      <c r="C21" s="159" t="s">
        <v>193</v>
      </c>
      <c r="D21" s="160"/>
      <c r="E21" s="305"/>
      <c r="F21" s="305"/>
      <c r="G21" s="305"/>
      <c r="H21" s="305"/>
      <c r="I21" s="305"/>
      <c r="J21" s="305"/>
      <c r="K21" s="305"/>
      <c r="L21" s="305"/>
      <c r="M21" s="305"/>
      <c r="N21" s="305"/>
      <c r="O21" s="305"/>
      <c r="P21" s="305"/>
      <c r="Q21" s="271">
        <f t="shared" si="3"/>
        <v>0</v>
      </c>
    </row>
    <row r="22" spans="3:17" ht="19.5" customHeight="1" x14ac:dyDescent="0.15">
      <c r="C22" s="159" t="s">
        <v>194</v>
      </c>
      <c r="D22" s="305"/>
      <c r="E22" s="305"/>
      <c r="F22" s="305"/>
      <c r="G22" s="305"/>
      <c r="H22" s="305"/>
      <c r="I22" s="305"/>
      <c r="J22" s="305"/>
      <c r="K22" s="305"/>
      <c r="L22" s="305"/>
      <c r="M22" s="305"/>
      <c r="N22" s="305"/>
      <c r="O22" s="305"/>
      <c r="P22" s="305"/>
      <c r="Q22" s="166"/>
    </row>
    <row r="23" spans="3:17" ht="19.5" customHeight="1" x14ac:dyDescent="0.15">
      <c r="C23" s="161" t="s">
        <v>195</v>
      </c>
      <c r="D23" s="306"/>
      <c r="E23" s="306"/>
      <c r="F23" s="306"/>
      <c r="G23" s="306"/>
      <c r="H23" s="306"/>
      <c r="I23" s="306"/>
      <c r="J23" s="306"/>
      <c r="K23" s="306"/>
      <c r="L23" s="306"/>
      <c r="M23" s="306"/>
      <c r="N23" s="306"/>
      <c r="O23" s="306"/>
      <c r="P23" s="306"/>
      <c r="Q23" s="167"/>
    </row>
    <row r="24" spans="3:17" ht="15.75" customHeight="1" x14ac:dyDescent="0.15"/>
    <row r="25" spans="3:17" ht="19.5" customHeight="1" x14ac:dyDescent="0.15">
      <c r="C25" s="487" t="s">
        <v>222</v>
      </c>
      <c r="D25" s="488"/>
      <c r="E25" s="488"/>
      <c r="F25" s="488"/>
      <c r="G25" s="488"/>
      <c r="H25" s="488"/>
      <c r="I25" s="488"/>
      <c r="J25" s="488"/>
      <c r="K25" s="488"/>
      <c r="L25" s="488"/>
      <c r="M25" s="488"/>
      <c r="N25" s="488"/>
      <c r="O25" s="488"/>
      <c r="P25" s="488"/>
      <c r="Q25" s="488"/>
    </row>
    <row r="26" spans="3:17" ht="19.5" customHeight="1" x14ac:dyDescent="0.15">
      <c r="C26" s="478"/>
      <c r="D26" s="479"/>
      <c r="E26" s="479"/>
      <c r="F26" s="479"/>
      <c r="G26" s="479"/>
      <c r="H26" s="479"/>
      <c r="I26" s="479"/>
      <c r="J26" s="479"/>
      <c r="K26" s="479"/>
      <c r="L26" s="479"/>
      <c r="M26" s="479"/>
      <c r="N26" s="479"/>
      <c r="O26" s="479"/>
      <c r="P26" s="479"/>
      <c r="Q26" s="479"/>
    </row>
    <row r="27" spans="3:17" ht="19.5" customHeight="1" x14ac:dyDescent="0.15">
      <c r="C27" s="478"/>
      <c r="D27" s="479"/>
      <c r="E27" s="479"/>
      <c r="F27" s="479"/>
      <c r="G27" s="479"/>
      <c r="H27" s="479"/>
      <c r="I27" s="479"/>
      <c r="J27" s="479"/>
      <c r="K27" s="479"/>
      <c r="L27" s="479"/>
      <c r="M27" s="479"/>
      <c r="N27" s="479"/>
      <c r="O27" s="479"/>
      <c r="P27" s="479"/>
      <c r="Q27" s="479"/>
    </row>
    <row r="28" spans="3:17" ht="19.5" customHeight="1" x14ac:dyDescent="0.15">
      <c r="C28" s="478"/>
      <c r="D28" s="479"/>
      <c r="E28" s="479"/>
      <c r="F28" s="479"/>
      <c r="G28" s="479"/>
      <c r="H28" s="479"/>
      <c r="I28" s="479"/>
      <c r="J28" s="479"/>
      <c r="K28" s="479"/>
      <c r="L28" s="479"/>
      <c r="M28" s="479"/>
      <c r="N28" s="479"/>
      <c r="O28" s="479"/>
      <c r="P28" s="479"/>
      <c r="Q28" s="479"/>
    </row>
    <row r="29" spans="3:17" ht="19.5" customHeight="1" x14ac:dyDescent="0.15">
      <c r="C29" s="478"/>
      <c r="D29" s="479"/>
      <c r="E29" s="479"/>
      <c r="F29" s="479"/>
      <c r="G29" s="479"/>
      <c r="H29" s="479"/>
      <c r="I29" s="479"/>
      <c r="J29" s="479"/>
      <c r="K29" s="479"/>
      <c r="L29" s="479"/>
      <c r="M29" s="479"/>
      <c r="N29" s="479"/>
      <c r="O29" s="479"/>
      <c r="P29" s="479"/>
      <c r="Q29" s="479"/>
    </row>
    <row r="30" spans="3:17" ht="19.5" customHeight="1" x14ac:dyDescent="0.15">
      <c r="C30" s="478"/>
      <c r="D30" s="479"/>
      <c r="E30" s="479"/>
      <c r="F30" s="479"/>
      <c r="G30" s="479"/>
      <c r="H30" s="479"/>
      <c r="I30" s="479"/>
      <c r="J30" s="479"/>
      <c r="K30" s="479"/>
      <c r="L30" s="479"/>
      <c r="M30" s="479"/>
      <c r="N30" s="479"/>
      <c r="O30" s="479"/>
      <c r="P30" s="479"/>
      <c r="Q30" s="479"/>
    </row>
    <row r="31" spans="3:17" ht="14.25" customHeight="1" x14ac:dyDescent="0.15"/>
  </sheetData>
  <sheetProtection password="DD7E" sheet="1" objects="1" scenarios="1"/>
  <mergeCells count="12">
    <mergeCell ref="C28:Q28"/>
    <mergeCell ref="C29:Q29"/>
    <mergeCell ref="C30:Q30"/>
    <mergeCell ref="P15:Q15"/>
    <mergeCell ref="P6:Q6"/>
    <mergeCell ref="C9:Q9"/>
    <mergeCell ref="Q16:Q17"/>
    <mergeCell ref="C25:Q25"/>
    <mergeCell ref="C26:Q26"/>
    <mergeCell ref="C27:Q27"/>
    <mergeCell ref="C16:C17"/>
    <mergeCell ref="C19:Q19"/>
  </mergeCells>
  <phoneticPr fontId="1"/>
  <dataValidations count="1">
    <dataValidation type="list" allowBlank="1" showInputMessage="1" showErrorMessage="1" sqref="E16:P16">
      <formula1>"実績,予定,"</formula1>
    </dataValidation>
  </dataValidations>
  <pageMargins left="0.70866141732283472" right="0.70866141732283472" top="0.74803149606299213" bottom="0.15748031496062992" header="0.31496062992125984" footer="0.31496062992125984"/>
  <pageSetup paperSize="9" orientation="landscape" r:id="rId1"/>
  <headerFooter>
    <oddFooter>&amp;CP6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4"/>
  <sheetViews>
    <sheetView workbookViewId="0">
      <selection activeCell="C1" sqref="C1"/>
    </sheetView>
  </sheetViews>
  <sheetFormatPr defaultRowHeight="12" x14ac:dyDescent="0.15"/>
  <cols>
    <col min="1" max="1" width="0.5703125" customWidth="1"/>
    <col min="2" max="2" width="3.7109375" customWidth="1"/>
    <col min="3" max="3" width="52.140625" customWidth="1"/>
    <col min="4" max="4" width="11.140625" customWidth="1"/>
    <col min="5" max="5" width="10.42578125" customWidth="1"/>
    <col min="6" max="11" width="11" customWidth="1"/>
    <col min="12" max="12" width="1.42578125" customWidth="1"/>
  </cols>
  <sheetData>
    <row r="1" spans="2:12" ht="18.75" customHeight="1" x14ac:dyDescent="0.15">
      <c r="C1" s="120" t="s">
        <v>120</v>
      </c>
    </row>
    <row r="2" spans="2:12" ht="6.75" customHeight="1" x14ac:dyDescent="0.15">
      <c r="D2" s="117"/>
    </row>
    <row r="3" spans="2:12" ht="19.5" customHeight="1" x14ac:dyDescent="0.15">
      <c r="B3" s="135"/>
      <c r="C3" s="494" t="s">
        <v>226</v>
      </c>
      <c r="D3" s="465"/>
      <c r="E3" s="465"/>
      <c r="F3" s="465"/>
      <c r="G3" s="465"/>
      <c r="H3" s="465"/>
      <c r="I3" s="465"/>
      <c r="J3" s="465"/>
      <c r="K3" s="466"/>
    </row>
    <row r="4" spans="2:12" ht="19.5" customHeight="1" x14ac:dyDescent="0.15">
      <c r="B4" s="136">
        <v>1</v>
      </c>
      <c r="C4" s="498"/>
      <c r="D4" s="498"/>
      <c r="E4" s="498"/>
      <c r="F4" s="498"/>
      <c r="G4" s="498"/>
      <c r="H4" s="498"/>
      <c r="I4" s="498"/>
      <c r="J4" s="498"/>
      <c r="K4" s="499"/>
    </row>
    <row r="5" spans="2:12" ht="19.5" customHeight="1" x14ac:dyDescent="0.15">
      <c r="B5" s="136">
        <v>2</v>
      </c>
      <c r="C5" s="498"/>
      <c r="D5" s="498"/>
      <c r="E5" s="498"/>
      <c r="F5" s="498"/>
      <c r="G5" s="498"/>
      <c r="H5" s="498"/>
      <c r="I5" s="498"/>
      <c r="J5" s="498"/>
      <c r="K5" s="499"/>
    </row>
    <row r="6" spans="2:12" ht="19.5" customHeight="1" x14ac:dyDescent="0.15">
      <c r="B6" s="136">
        <v>3</v>
      </c>
      <c r="C6" s="498"/>
      <c r="D6" s="498"/>
      <c r="E6" s="498"/>
      <c r="F6" s="498"/>
      <c r="G6" s="498"/>
      <c r="H6" s="498"/>
      <c r="I6" s="498"/>
      <c r="J6" s="498"/>
      <c r="K6" s="499"/>
    </row>
    <row r="7" spans="2:12" ht="19.5" customHeight="1" x14ac:dyDescent="0.15">
      <c r="B7" s="137">
        <v>4</v>
      </c>
      <c r="C7" s="500"/>
      <c r="D7" s="500"/>
      <c r="E7" s="500"/>
      <c r="F7" s="500"/>
      <c r="G7" s="500"/>
      <c r="H7" s="500"/>
      <c r="I7" s="500"/>
      <c r="J7" s="500"/>
      <c r="K7" s="501"/>
    </row>
    <row r="8" spans="2:12" ht="8.25" customHeight="1" x14ac:dyDescent="0.15">
      <c r="B8" s="154"/>
      <c r="C8" s="187"/>
      <c r="D8" s="187"/>
      <c r="E8" s="187"/>
      <c r="F8" s="187"/>
      <c r="G8" s="187"/>
      <c r="H8" s="187"/>
      <c r="I8" s="187"/>
      <c r="J8" s="187"/>
      <c r="K8" s="187"/>
    </row>
    <row r="9" spans="2:12" ht="14.25" customHeight="1" x14ac:dyDescent="0.15">
      <c r="F9" s="505" t="s">
        <v>225</v>
      </c>
      <c r="G9" s="506"/>
      <c r="H9" s="506"/>
      <c r="I9" s="506"/>
      <c r="J9" s="506"/>
      <c r="K9" s="507"/>
    </row>
    <row r="10" spans="2:12" ht="20.25" customHeight="1" x14ac:dyDescent="0.15">
      <c r="B10" s="132"/>
      <c r="C10" s="133" t="s">
        <v>227</v>
      </c>
      <c r="D10" s="134" t="s">
        <v>121</v>
      </c>
      <c r="E10" s="134" t="s">
        <v>154</v>
      </c>
      <c r="F10" s="188" t="s">
        <v>155</v>
      </c>
      <c r="G10" s="188" t="s">
        <v>156</v>
      </c>
      <c r="H10" s="188" t="s">
        <v>157</v>
      </c>
      <c r="I10" s="188" t="s">
        <v>158</v>
      </c>
      <c r="J10" s="188" t="s">
        <v>159</v>
      </c>
      <c r="K10" s="189" t="s">
        <v>160</v>
      </c>
      <c r="L10" s="76"/>
    </row>
    <row r="11" spans="2:12" ht="18.75" customHeight="1" x14ac:dyDescent="0.15">
      <c r="B11" s="502">
        <v>1</v>
      </c>
      <c r="C11" s="177"/>
      <c r="D11" s="182"/>
      <c r="E11" s="61"/>
      <c r="F11" s="138"/>
      <c r="G11" s="138"/>
      <c r="H11" s="138"/>
      <c r="I11" s="138"/>
      <c r="J11" s="138"/>
      <c r="K11" s="139"/>
    </row>
    <row r="12" spans="2:12" ht="18.75" customHeight="1" x14ac:dyDescent="0.15">
      <c r="B12" s="503"/>
      <c r="C12" s="178"/>
      <c r="D12" s="183"/>
      <c r="E12" s="56"/>
      <c r="F12" s="140"/>
      <c r="G12" s="140"/>
      <c r="H12" s="140"/>
      <c r="I12" s="140"/>
      <c r="J12" s="140"/>
      <c r="K12" s="141"/>
    </row>
    <row r="13" spans="2:12" ht="18.75" customHeight="1" x14ac:dyDescent="0.15">
      <c r="B13" s="503"/>
      <c r="C13" s="178"/>
      <c r="D13" s="183"/>
      <c r="E13" s="56"/>
      <c r="F13" s="140"/>
      <c r="G13" s="140"/>
      <c r="H13" s="140"/>
      <c r="I13" s="140"/>
      <c r="J13" s="140"/>
      <c r="K13" s="141"/>
    </row>
    <row r="14" spans="2:12" ht="18.75" customHeight="1" x14ac:dyDescent="0.15">
      <c r="B14" s="503"/>
      <c r="C14" s="178"/>
      <c r="D14" s="183"/>
      <c r="E14" s="56"/>
      <c r="F14" s="140"/>
      <c r="G14" s="140"/>
      <c r="H14" s="140"/>
      <c r="I14" s="140"/>
      <c r="J14" s="140"/>
      <c r="K14" s="141"/>
    </row>
    <row r="15" spans="2:12" ht="18.75" customHeight="1" x14ac:dyDescent="0.15">
      <c r="B15" s="504"/>
      <c r="C15" s="179"/>
      <c r="D15" s="184"/>
      <c r="E15" s="57"/>
      <c r="F15" s="142"/>
      <c r="G15" s="142"/>
      <c r="H15" s="142"/>
      <c r="I15" s="142"/>
      <c r="J15" s="142"/>
      <c r="K15" s="143"/>
    </row>
    <row r="16" spans="2:12" ht="18.75" customHeight="1" x14ac:dyDescent="0.15">
      <c r="B16" s="495">
        <v>2</v>
      </c>
      <c r="C16" s="180"/>
      <c r="D16" s="185"/>
      <c r="E16" s="118"/>
      <c r="F16" s="144"/>
      <c r="G16" s="144"/>
      <c r="H16" s="144"/>
      <c r="I16" s="144"/>
      <c r="J16" s="144"/>
      <c r="K16" s="145"/>
    </row>
    <row r="17" spans="2:11" ht="18.75" customHeight="1" x14ac:dyDescent="0.15">
      <c r="B17" s="495"/>
      <c r="C17" s="178"/>
      <c r="D17" s="183"/>
      <c r="E17" s="56"/>
      <c r="F17" s="140"/>
      <c r="G17" s="140"/>
      <c r="H17" s="140"/>
      <c r="I17" s="140"/>
      <c r="J17" s="140"/>
      <c r="K17" s="141"/>
    </row>
    <row r="18" spans="2:11" ht="18.75" customHeight="1" x14ac:dyDescent="0.15">
      <c r="B18" s="495"/>
      <c r="C18" s="178"/>
      <c r="D18" s="183"/>
      <c r="E18" s="56"/>
      <c r="F18" s="140"/>
      <c r="G18" s="140"/>
      <c r="H18" s="140"/>
      <c r="I18" s="140"/>
      <c r="J18" s="140"/>
      <c r="K18" s="141"/>
    </row>
    <row r="19" spans="2:11" ht="18.75" customHeight="1" x14ac:dyDescent="0.15">
      <c r="B19" s="495"/>
      <c r="C19" s="178"/>
      <c r="D19" s="183"/>
      <c r="E19" s="56"/>
      <c r="F19" s="140"/>
      <c r="G19" s="140"/>
      <c r="H19" s="140"/>
      <c r="I19" s="140"/>
      <c r="J19" s="140"/>
      <c r="K19" s="141"/>
    </row>
    <row r="20" spans="2:11" ht="18.75" customHeight="1" x14ac:dyDescent="0.15">
      <c r="B20" s="495"/>
      <c r="C20" s="181"/>
      <c r="D20" s="186"/>
      <c r="E20" s="119"/>
      <c r="F20" s="146"/>
      <c r="G20" s="146"/>
      <c r="H20" s="146"/>
      <c r="I20" s="146"/>
      <c r="J20" s="146"/>
      <c r="K20" s="147"/>
    </row>
    <row r="21" spans="2:11" ht="18.75" customHeight="1" x14ac:dyDescent="0.15">
      <c r="B21" s="496">
        <v>3</v>
      </c>
      <c r="C21" s="177"/>
      <c r="D21" s="182"/>
      <c r="E21" s="61"/>
      <c r="F21" s="138"/>
      <c r="G21" s="138"/>
      <c r="H21" s="138"/>
      <c r="I21" s="138"/>
      <c r="J21" s="138"/>
      <c r="K21" s="139"/>
    </row>
    <row r="22" spans="2:11" ht="18.75" customHeight="1" x14ac:dyDescent="0.15">
      <c r="B22" s="495"/>
      <c r="C22" s="178"/>
      <c r="D22" s="183"/>
      <c r="E22" s="56"/>
      <c r="F22" s="140"/>
      <c r="G22" s="140"/>
      <c r="H22" s="140"/>
      <c r="I22" s="140"/>
      <c r="J22" s="140"/>
      <c r="K22" s="141"/>
    </row>
    <row r="23" spans="2:11" ht="18.75" customHeight="1" x14ac:dyDescent="0.15">
      <c r="B23" s="495"/>
      <c r="C23" s="178"/>
      <c r="D23" s="183"/>
      <c r="E23" s="56"/>
      <c r="F23" s="140"/>
      <c r="G23" s="140"/>
      <c r="H23" s="140"/>
      <c r="I23" s="140"/>
      <c r="J23" s="140"/>
      <c r="K23" s="141"/>
    </row>
    <row r="24" spans="2:11" ht="18.75" customHeight="1" x14ac:dyDescent="0.15">
      <c r="B24" s="495"/>
      <c r="C24" s="178"/>
      <c r="D24" s="183"/>
      <c r="E24" s="56"/>
      <c r="F24" s="140"/>
      <c r="G24" s="140"/>
      <c r="H24" s="140"/>
      <c r="I24" s="140"/>
      <c r="J24" s="140"/>
      <c r="K24" s="141"/>
    </row>
    <row r="25" spans="2:11" ht="18.75" customHeight="1" x14ac:dyDescent="0.15">
      <c r="B25" s="497"/>
      <c r="C25" s="179"/>
      <c r="D25" s="184"/>
      <c r="E25" s="57"/>
      <c r="F25" s="142"/>
      <c r="G25" s="142"/>
      <c r="H25" s="142"/>
      <c r="I25" s="142"/>
      <c r="J25" s="142"/>
      <c r="K25" s="143"/>
    </row>
    <row r="26" spans="2:11" ht="18.75" customHeight="1" x14ac:dyDescent="0.15">
      <c r="B26" s="495">
        <v>4</v>
      </c>
      <c r="C26" s="180"/>
      <c r="D26" s="185"/>
      <c r="E26" s="118"/>
      <c r="F26" s="144"/>
      <c r="G26" s="144"/>
      <c r="H26" s="144"/>
      <c r="I26" s="144"/>
      <c r="J26" s="144"/>
      <c r="K26" s="145"/>
    </row>
    <row r="27" spans="2:11" ht="18.75" customHeight="1" x14ac:dyDescent="0.15">
      <c r="B27" s="495"/>
      <c r="C27" s="178"/>
      <c r="D27" s="183"/>
      <c r="E27" s="56"/>
      <c r="F27" s="140"/>
      <c r="G27" s="140"/>
      <c r="H27" s="140"/>
      <c r="I27" s="140"/>
      <c r="J27" s="140"/>
      <c r="K27" s="141"/>
    </row>
    <row r="28" spans="2:11" ht="18.75" customHeight="1" x14ac:dyDescent="0.15">
      <c r="B28" s="495"/>
      <c r="C28" s="178"/>
      <c r="D28" s="183"/>
      <c r="E28" s="56"/>
      <c r="F28" s="140"/>
      <c r="G28" s="140"/>
      <c r="H28" s="140"/>
      <c r="I28" s="140"/>
      <c r="J28" s="140"/>
      <c r="K28" s="141"/>
    </row>
    <row r="29" spans="2:11" ht="18.75" customHeight="1" x14ac:dyDescent="0.15">
      <c r="B29" s="495"/>
      <c r="C29" s="178"/>
      <c r="D29" s="183"/>
      <c r="E29" s="56"/>
      <c r="F29" s="140"/>
      <c r="G29" s="140"/>
      <c r="H29" s="140"/>
      <c r="I29" s="140"/>
      <c r="J29" s="140"/>
      <c r="K29" s="141"/>
    </row>
    <row r="30" spans="2:11" ht="18.75" customHeight="1" x14ac:dyDescent="0.15">
      <c r="B30" s="497"/>
      <c r="C30" s="179"/>
      <c r="D30" s="184"/>
      <c r="E30" s="57"/>
      <c r="F30" s="142"/>
      <c r="G30" s="142"/>
      <c r="H30" s="142"/>
      <c r="I30" s="142"/>
      <c r="J30" s="142"/>
      <c r="K30" s="143"/>
    </row>
    <row r="31" spans="2:11" ht="8.25" customHeight="1" x14ac:dyDescent="0.15"/>
    <row r="32" spans="2:11"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sheetData>
  <mergeCells count="10">
    <mergeCell ref="C3:K3"/>
    <mergeCell ref="B16:B20"/>
    <mergeCell ref="B21:B25"/>
    <mergeCell ref="B26:B30"/>
    <mergeCell ref="C4:K4"/>
    <mergeCell ref="C5:K5"/>
    <mergeCell ref="C6:K6"/>
    <mergeCell ref="C7:K7"/>
    <mergeCell ref="B11:B15"/>
    <mergeCell ref="F9:K9"/>
  </mergeCells>
  <phoneticPr fontId="1"/>
  <pageMargins left="0.70866141732283472" right="0.51181102362204722" top="0.55118110236220474" bottom="0" header="0.31496062992125984" footer="0.31496062992125984"/>
  <pageSetup paperSize="9" orientation="landscape" r:id="rId1"/>
  <headerFooter>
    <oddFooter>&amp;CP7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0.表紙</vt:lpstr>
      <vt:lpstr>注意事項</vt:lpstr>
      <vt:lpstr>1.目次</vt:lpstr>
      <vt:lpstr>2.概況</vt:lpstr>
      <vt:lpstr>3.概況</vt:lpstr>
      <vt:lpstr>4.企業集団</vt:lpstr>
      <vt:lpstr>5.俯瞰図</vt:lpstr>
      <vt:lpstr>6.資金繰</vt:lpstr>
      <vt:lpstr>7.ｱｸｼｮﾝﾌﾟﾗﾝ</vt:lpstr>
      <vt:lpstr>8.PL</vt:lpstr>
      <vt:lpstr>9.返済計画</vt:lpstr>
      <vt:lpstr>10.返済計画</vt:lpstr>
      <vt:lpstr>11.SWOT</vt:lpstr>
      <vt:lpstr>'0.表紙'!Print_Area</vt:lpstr>
      <vt:lpstr>'10.返済計画'!Print_Area</vt:lpstr>
      <vt:lpstr>'2.概況'!Print_Area</vt:lpstr>
      <vt:lpstr>'9.返済計画'!Print_Area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2018-09-28T05:34:54Z</dcterms:created>
  <dcterms:modified xsi:type="dcterms:W3CDTF">2019-07-24T05:18:27Z</dcterms:modified>
</cp:coreProperties>
</file>