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資金繰表" sheetId="1" r:id="rId1"/>
  </sheets>
  <definedNames>
    <definedName name="_xlnm.Print_Area" localSheetId="0">'資金繰表'!$A$4:$T$43</definedName>
  </definedNames>
  <calcPr fullCalcOnLoad="1"/>
</workbook>
</file>

<file path=xl/sharedStrings.xml><?xml version="1.0" encoding="utf-8"?>
<sst xmlns="http://schemas.openxmlformats.org/spreadsheetml/2006/main" count="78" uniqueCount="68">
  <si>
    <t>実</t>
  </si>
  <si>
    <t>予</t>
  </si>
  <si>
    <t>取扱店舗名</t>
  </si>
  <si>
    <t>作成日：</t>
  </si>
  <si>
    <t>取引先名</t>
  </si>
  <si>
    <t>　年 ／　 月　実績・予想</t>
  </si>
  <si>
    <t>コ メ ン ト</t>
  </si>
  <si>
    <t>前月繰越</t>
  </si>
  <si>
    <t>Ａ</t>
  </si>
  <si>
    <t>営業収入</t>
  </si>
  <si>
    <t>現金売上</t>
  </si>
  <si>
    <t>売掛金回収</t>
  </si>
  <si>
    <t>割引･取立手形</t>
  </si>
  <si>
    <t>小　　計</t>
  </si>
  <si>
    <t>Ｂ</t>
  </si>
  <si>
    <t>営業外収入</t>
  </si>
  <si>
    <t>受取利息等</t>
  </si>
  <si>
    <t>Ｃ</t>
  </si>
  <si>
    <t>収入合計</t>
  </si>
  <si>
    <t>（Ｂ＋Ｃ）</t>
  </si>
  <si>
    <t>Ｄ</t>
  </si>
  <si>
    <t>営業支出</t>
  </si>
  <si>
    <t>商品原材料仕入　</t>
  </si>
  <si>
    <t>外注加工費</t>
  </si>
  <si>
    <t>人件費</t>
  </si>
  <si>
    <t>諸経費</t>
  </si>
  <si>
    <t>支手決済</t>
  </si>
  <si>
    <t>Ｅ</t>
  </si>
  <si>
    <t>営業外支出</t>
  </si>
  <si>
    <t>支払利息等</t>
  </si>
  <si>
    <t>Ｆ</t>
  </si>
  <si>
    <t>支出合計</t>
  </si>
  <si>
    <t>（Ｅ＋Ｆ）</t>
  </si>
  <si>
    <t>Ｇ</t>
  </si>
  <si>
    <t>営業収支</t>
  </si>
  <si>
    <t>（Ｂ－Ｅ）</t>
  </si>
  <si>
    <t>Ｈ</t>
  </si>
  <si>
    <t>経常収支</t>
  </si>
  <si>
    <t>（Ｄ－Ｇ）</t>
  </si>
  <si>
    <t>Ｉ</t>
  </si>
  <si>
    <t>借入返済</t>
  </si>
  <si>
    <t>預金掛金</t>
  </si>
  <si>
    <t>設備費（手形）</t>
  </si>
  <si>
    <t>Ｊ</t>
  </si>
  <si>
    <t>過不足</t>
  </si>
  <si>
    <t>（Ａ＋Ｉ－Ｊ）</t>
  </si>
  <si>
    <t>Ｋ</t>
  </si>
  <si>
    <t>借入金</t>
  </si>
  <si>
    <t>掛金・保険金</t>
  </si>
  <si>
    <t>Ｌ</t>
  </si>
  <si>
    <t>翌月繰越</t>
  </si>
  <si>
    <t>（Ｋ＋Ｌ）</t>
  </si>
  <si>
    <t>Ｍ</t>
  </si>
  <si>
    <t>売　上　高　推　移</t>
  </si>
  <si>
    <t>≪注≫</t>
  </si>
  <si>
    <t xml:space="preserve">※ 1 </t>
  </si>
  <si>
    <t xml:space="preserve">※ 2 </t>
  </si>
  <si>
    <t xml:space="preserve">※ 3 </t>
  </si>
  <si>
    <t>印刷がＡ３横１枚に収まらないときは、印刷範囲 A1..T42を選択し、［ 横１×縦１ページに印刷 ］に設定し直して下さい。</t>
  </si>
  <si>
    <t xml:space="preserve">※ 4 </t>
  </si>
  <si>
    <t>ウィンドウ（Ｗ）、分割（Ｓ）またはウィンドウ枠固定（Ｆ）の設定を利用すると入力しやすくなります。</t>
  </si>
  <si>
    <t xml:space="preserve">  （単位：千円 百万円） </t>
  </si>
  <si>
    <t>実績・予想の別は、２行目をプルダウンで［ 実 ］または［ 予 ］に変更して下さい。</t>
  </si>
  <si>
    <t>なお、未入力の月は、空白のままにしておいて下さい。</t>
  </si>
  <si>
    <t>１）現金取引ベ－スで記入下さい。　２）取立手形は当月期日到来分を記入下さい。　３）支手決済は原材料費，外注費等の支払いの為の手形分を記入下さい。　４）借入返済は元金部分のみ記入下さい。　</t>
  </si>
  <si>
    <t>５）預金掛金は定期，定積その他満期戻しのある固定性のものを記入下さい。</t>
  </si>
  <si>
    <t>　資　　　金　　　繰　　　表　</t>
  </si>
  <si>
    <t>年月の入力は、１番目を半角英数字で変更して下さい。例：2019/07/31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</si>
</sst>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"/>
    <numFmt numFmtId="177" formatCode="yyyy/mm"/>
    <numFmt numFmtId="178" formatCode="yyyy&quot;年&quot;mm&quot;月&quot;dd&quot;日&quot;"/>
  </numFmts>
  <fonts count="1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color indexed="56"/>
      <name val="ＭＳ ゴシック"/>
      <family val="3"/>
    </font>
    <font>
      <sz val="10"/>
      <color indexed="10"/>
      <name val="ＭＳ 明朝"/>
      <family val="1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24"/>
      </right>
      <top style="medium"/>
      <bottom>
        <color indexed="24"/>
      </bottom>
    </border>
    <border>
      <left style="double"/>
      <right>
        <color indexed="63"/>
      </right>
      <top style="dotted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 style="double"/>
      <right>
        <color indexed="24"/>
      </right>
      <top style="dotted"/>
      <bottom style="dotted"/>
    </border>
    <border>
      <left style="double"/>
      <right>
        <color indexed="24"/>
      </right>
      <top style="thin"/>
      <bottom>
        <color indexed="24"/>
      </bottom>
    </border>
    <border>
      <left style="double"/>
      <right>
        <color indexed="24"/>
      </right>
      <top style="dotted"/>
      <bottom style="thin"/>
    </border>
    <border>
      <left style="double"/>
      <right>
        <color indexed="24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24"/>
      </right>
      <top style="thin"/>
      <bottom style="dotted"/>
    </border>
    <border>
      <left style="double"/>
      <right>
        <color indexed="24"/>
      </right>
      <top style="double"/>
      <bottom>
        <color indexed="2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24"/>
      </right>
      <top style="dotted"/>
      <bottom>
        <color indexed="24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Continuous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centerContinuous" vertical="top"/>
    </xf>
    <xf numFmtId="3" fontId="0" fillId="0" borderId="1" xfId="0" applyNumberFormat="1" applyAlignment="1">
      <alignment/>
    </xf>
    <xf numFmtId="3" fontId="5" fillId="0" borderId="2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2" xfId="0" applyNumberFormat="1" applyFont="1" applyAlignment="1">
      <alignment horizontal="center" vertical="center"/>
    </xf>
    <xf numFmtId="3" fontId="5" fillId="0" borderId="2" xfId="0" applyNumberFormat="1" applyFont="1" applyAlignment="1">
      <alignment horizontal="justify" vertical="center"/>
    </xf>
    <xf numFmtId="3" fontId="5" fillId="0" borderId="1" xfId="0" applyNumberFormat="1" applyFont="1" applyAlignment="1">
      <alignment vertical="center"/>
    </xf>
    <xf numFmtId="3" fontId="5" fillId="0" borderId="1" xfId="0" applyNumberFormat="1" applyFont="1" applyAlignment="1">
      <alignment horizontal="center" vertical="center"/>
    </xf>
    <xf numFmtId="3" fontId="4" fillId="0" borderId="2" xfId="0" applyNumberFormat="1" applyFont="1" applyAlignment="1">
      <alignment vertical="center"/>
    </xf>
    <xf numFmtId="3" fontId="5" fillId="2" borderId="3" xfId="0" applyNumberFormat="1" applyFont="1" applyFill="1" applyAlignment="1">
      <alignment vertical="center"/>
    </xf>
    <xf numFmtId="3" fontId="5" fillId="0" borderId="4" xfId="0" applyNumberFormat="1" applyFont="1" applyAlignment="1">
      <alignment horizontal="justify" vertical="center"/>
    </xf>
    <xf numFmtId="3" fontId="5" fillId="0" borderId="5" xfId="0" applyNumberFormat="1" applyFont="1" applyAlignment="1">
      <alignment horizontal="center" vertical="center"/>
    </xf>
    <xf numFmtId="3" fontId="5" fillId="2" borderId="1" xfId="0" applyNumberFormat="1" applyFont="1" applyFill="1" applyAlignment="1">
      <alignment horizontal="center" vertical="center"/>
    </xf>
    <xf numFmtId="3" fontId="4" fillId="2" borderId="2" xfId="0" applyNumberFormat="1" applyFont="1" applyFill="1" applyAlignment="1">
      <alignment vertical="center"/>
    </xf>
    <xf numFmtId="3" fontId="5" fillId="3" borderId="3" xfId="0" applyNumberFormat="1" applyFont="1" applyFill="1" applyAlignment="1">
      <alignment vertical="center"/>
    </xf>
    <xf numFmtId="3" fontId="5" fillId="3" borderId="2" xfId="0" applyNumberFormat="1" applyFont="1" applyFill="1" applyAlignment="1">
      <alignment horizontal="center" vertical="center"/>
    </xf>
    <xf numFmtId="3" fontId="5" fillId="3" borderId="1" xfId="0" applyNumberFormat="1" applyFont="1" applyFill="1" applyAlignment="1">
      <alignment horizontal="centerContinuous" vertical="center"/>
    </xf>
    <xf numFmtId="3" fontId="5" fillId="3" borderId="1" xfId="0" applyNumberFormat="1" applyFont="1" applyFill="1" applyAlignment="1">
      <alignment horizontal="center" vertical="center"/>
    </xf>
    <xf numFmtId="3" fontId="4" fillId="3" borderId="2" xfId="0" applyNumberFormat="1" applyFont="1" applyFill="1" applyAlignment="1">
      <alignment vertical="center"/>
    </xf>
    <xf numFmtId="3" fontId="5" fillId="2" borderId="6" xfId="0" applyNumberFormat="1" applyFont="1" applyFill="1" applyAlignment="1">
      <alignment horizontal="center" vertical="center"/>
    </xf>
    <xf numFmtId="3" fontId="4" fillId="2" borderId="7" xfId="0" applyNumberFormat="1" applyFont="1" applyFill="1" applyAlignment="1">
      <alignment vertical="center"/>
    </xf>
    <xf numFmtId="3" fontId="5" fillId="3" borderId="6" xfId="0" applyNumberFormat="1" applyFont="1" applyFill="1" applyAlignment="1">
      <alignment horizontal="center" vertical="center"/>
    </xf>
    <xf numFmtId="3" fontId="4" fillId="3" borderId="7" xfId="0" applyNumberFormat="1" applyFont="1" applyFill="1" applyAlignment="1">
      <alignment vertical="center"/>
    </xf>
    <xf numFmtId="3" fontId="5" fillId="0" borderId="2" xfId="0" applyNumberFormat="1" applyFont="1" applyAlignment="1">
      <alignment vertical="center"/>
    </xf>
    <xf numFmtId="3" fontId="5" fillId="0" borderId="3" xfId="0" applyNumberFormat="1" applyFont="1" applyAlignment="1">
      <alignment vertical="center"/>
    </xf>
    <xf numFmtId="3" fontId="5" fillId="0" borderId="8" xfId="0" applyNumberFormat="1" applyFont="1" applyAlignment="1">
      <alignment horizontal="centerContinuous" vertical="center"/>
    </xf>
    <xf numFmtId="3" fontId="5" fillId="0" borderId="9" xfId="0" applyNumberFormat="1" applyFont="1" applyAlignment="1">
      <alignment horizontal="centerContinuous" vertical="center"/>
    </xf>
    <xf numFmtId="3" fontId="6" fillId="0" borderId="9" xfId="0" applyNumberFormat="1" applyFont="1" applyAlignment="1">
      <alignment vertical="center"/>
    </xf>
    <xf numFmtId="3" fontId="7" fillId="0" borderId="9" xfId="0" applyNumberFormat="1" applyFont="1" applyAlignment="1">
      <alignment vertical="center"/>
    </xf>
    <xf numFmtId="3" fontId="7" fillId="0" borderId="1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4" fillId="0" borderId="7" xfId="0" applyNumberFormat="1" applyFont="1" applyAlignment="1" applyProtection="1">
      <alignment vertical="center"/>
      <protection locked="0"/>
    </xf>
    <xf numFmtId="3" fontId="4" fillId="0" borderId="10" xfId="0" applyNumberFormat="1" applyFont="1" applyAlignment="1" applyProtection="1">
      <alignment vertical="center"/>
      <protection locked="0"/>
    </xf>
    <xf numFmtId="3" fontId="0" fillId="0" borderId="0" xfId="0" applyNumberForma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5" fillId="2" borderId="2" xfId="0" applyNumberFormat="1" applyFont="1" applyFill="1" applyAlignment="1">
      <alignment horizontal="distributed" vertical="center"/>
    </xf>
    <xf numFmtId="3" fontId="5" fillId="2" borderId="7" xfId="0" applyNumberFormat="1" applyFont="1" applyFill="1" applyAlignment="1">
      <alignment horizontal="distributed" vertical="center"/>
    </xf>
    <xf numFmtId="3" fontId="5" fillId="3" borderId="2" xfId="0" applyNumberFormat="1" applyFont="1" applyFill="1" applyAlignment="1">
      <alignment horizontal="distributed" vertical="center"/>
    </xf>
    <xf numFmtId="3" fontId="5" fillId="2" borderId="12" xfId="0" applyNumberFormat="1" applyFont="1" applyFill="1" applyAlignment="1">
      <alignment horizontal="distributed" vertical="center"/>
    </xf>
    <xf numFmtId="3" fontId="5" fillId="3" borderId="7" xfId="0" applyNumberFormat="1" applyFont="1" applyFill="1" applyAlignment="1">
      <alignment horizontal="distributed" vertical="center"/>
    </xf>
    <xf numFmtId="3" fontId="5" fillId="0" borderId="2" xfId="0" applyNumberFormat="1" applyFont="1" applyAlignment="1">
      <alignment horizontal="distributed" vertical="center"/>
    </xf>
    <xf numFmtId="3" fontId="5" fillId="0" borderId="1" xfId="0" applyNumberFormat="1" applyFont="1" applyAlignment="1">
      <alignment horizontal="distributed" vertical="center"/>
    </xf>
    <xf numFmtId="3" fontId="8" fillId="0" borderId="9" xfId="0" applyNumberFormat="1" applyFont="1" applyAlignment="1">
      <alignment/>
    </xf>
    <xf numFmtId="3" fontId="8" fillId="0" borderId="9" xfId="0" applyNumberFormat="1" applyFont="1" applyAlignment="1">
      <alignment horizontal="right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" xfId="0" applyNumberFormat="1" applyFont="1" applyAlignment="1" applyProtection="1">
      <alignment vertical="center"/>
      <protection locked="0"/>
    </xf>
    <xf numFmtId="3" fontId="4" fillId="0" borderId="2" xfId="0" applyNumberFormat="1" applyFont="1" applyAlignment="1" applyProtection="1">
      <alignment vertical="center"/>
      <protection locked="0"/>
    </xf>
    <xf numFmtId="3" fontId="4" fillId="0" borderId="4" xfId="0" applyNumberFormat="1" applyFont="1" applyAlignment="1" applyProtection="1">
      <alignment vertical="center"/>
      <protection locked="0"/>
    </xf>
    <xf numFmtId="3" fontId="5" fillId="0" borderId="4" xfId="0" applyNumberFormat="1" applyFont="1" applyAlignment="1" applyProtection="1">
      <alignment horizontal="justify" vertical="center"/>
      <protection locked="0"/>
    </xf>
    <xf numFmtId="3" fontId="9" fillId="0" borderId="0" xfId="0" applyNumberFormat="1" applyFont="1" applyAlignment="1" quotePrefix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 quotePrefix="1">
      <alignment horizontal="left" vertical="center"/>
    </xf>
    <xf numFmtId="3" fontId="9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 applyProtection="1">
      <alignment horizontal="centerContinuous" vertical="center"/>
      <protection locked="0"/>
    </xf>
    <xf numFmtId="3" fontId="0" fillId="0" borderId="2" xfId="0" applyNumberFormat="1" applyFont="1" applyAlignment="1">
      <alignment vertical="center"/>
    </xf>
    <xf numFmtId="3" fontId="0" fillId="0" borderId="4" xfId="0" applyNumberFormat="1" applyFont="1" applyAlignment="1">
      <alignment vertical="center"/>
    </xf>
    <xf numFmtId="3" fontId="0" fillId="2" borderId="2" xfId="0" applyNumberFormat="1" applyFont="1" applyFill="1" applyAlignment="1">
      <alignment vertical="center"/>
    </xf>
    <xf numFmtId="3" fontId="0" fillId="3" borderId="2" xfId="0" applyNumberFormat="1" applyFont="1" applyFill="1" applyAlignment="1">
      <alignment vertical="center"/>
    </xf>
    <xf numFmtId="3" fontId="0" fillId="0" borderId="7" xfId="0" applyNumberFormat="1" applyFont="1" applyAlignment="1">
      <alignment vertical="center"/>
    </xf>
    <xf numFmtId="3" fontId="0" fillId="2" borderId="7" xfId="0" applyNumberFormat="1" applyFont="1" applyFill="1" applyAlignment="1">
      <alignment vertical="center"/>
    </xf>
    <xf numFmtId="3" fontId="0" fillId="3" borderId="7" xfId="0" applyNumberFormat="1" applyFont="1" applyFill="1" applyAlignment="1">
      <alignment vertical="center"/>
    </xf>
    <xf numFmtId="3" fontId="0" fillId="0" borderId="10" xfId="0" applyNumberFormat="1" applyFont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 applyProtection="1">
      <alignment vertical="center"/>
      <protection locked="0"/>
    </xf>
    <xf numFmtId="3" fontId="5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vertical="center"/>
      <protection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3" borderId="23" xfId="0" applyNumberFormat="1" applyFont="1" applyFill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2" borderId="26" xfId="0" applyNumberFormat="1" applyFont="1" applyFill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5" fillId="0" borderId="6" xfId="0" applyNumberFormat="1" applyFont="1" applyAlignment="1">
      <alignment horizontal="centerContinuous" vertical="center"/>
    </xf>
    <xf numFmtId="3" fontId="5" fillId="0" borderId="7" xfId="0" applyNumberFormat="1" applyFont="1" applyAlignment="1">
      <alignment vertical="center"/>
    </xf>
    <xf numFmtId="3" fontId="5" fillId="0" borderId="4" xfId="0" applyNumberFormat="1" applyFont="1" applyAlignment="1">
      <alignment vertical="center"/>
    </xf>
    <xf numFmtId="3" fontId="5" fillId="0" borderId="5" xfId="0" applyNumberFormat="1" applyFont="1" applyAlignment="1">
      <alignment vertical="center"/>
    </xf>
    <xf numFmtId="3" fontId="5" fillId="3" borderId="2" xfId="0" applyNumberFormat="1" applyFont="1" applyFill="1" applyAlignment="1">
      <alignment vertical="center"/>
    </xf>
    <xf numFmtId="3" fontId="4" fillId="0" borderId="11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32" xfId="0" applyNumberFormat="1" applyFont="1" applyBorder="1" applyAlignment="1" applyProtection="1">
      <alignment/>
      <protection locked="0"/>
    </xf>
    <xf numFmtId="0" fontId="4" fillId="0" borderId="33" xfId="0" applyNumberFormat="1" applyFont="1" applyBorder="1" applyAlignment="1" applyProtection="1">
      <alignment horizontal="center" vertical="center"/>
      <protection locked="0"/>
    </xf>
    <xf numFmtId="0" fontId="4" fillId="0" borderId="34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>
      <alignment vertical="top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177" fontId="4" fillId="0" borderId="36" xfId="0" applyNumberFormat="1" applyFont="1" applyBorder="1" applyAlignment="1" applyProtection="1">
      <alignment horizontal="left" vertical="center"/>
      <protection locked="0"/>
    </xf>
    <xf numFmtId="177" fontId="4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right" vertical="top"/>
    </xf>
    <xf numFmtId="178" fontId="4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vertical="center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1095375</xdr:colOff>
      <xdr:row>1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66675" y="47625"/>
          <a:ext cx="1857375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西暦で入力してください
例：2019/07/31</a:t>
          </a:r>
        </a:p>
      </xdr:txBody>
    </xdr:sp>
    <xdr:clientData/>
  </xdr:twoCellAnchor>
  <xdr:twoCellAnchor>
    <xdr:from>
      <xdr:col>1</xdr:col>
      <xdr:colOff>1104900</xdr:colOff>
      <xdr:row>0</xdr:row>
      <xdr:rowOff>228600</xdr:rowOff>
    </xdr:from>
    <xdr:to>
      <xdr:col>2</xdr:col>
      <xdr:colOff>295275</xdr:colOff>
      <xdr:row>0</xdr:row>
      <xdr:rowOff>228600</xdr:rowOff>
    </xdr:to>
    <xdr:sp>
      <xdr:nvSpPr>
        <xdr:cNvPr id="2" name="Line 3"/>
        <xdr:cNvSpPr>
          <a:spLocks/>
        </xdr:cNvSpPr>
      </xdr:nvSpPr>
      <xdr:spPr>
        <a:xfrm>
          <a:off x="1933575" y="228600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180975</xdr:rowOff>
    </xdr:from>
    <xdr:to>
      <xdr:col>1</xdr:col>
      <xdr:colOff>1095375</xdr:colOff>
      <xdr:row>2</xdr:row>
      <xdr:rowOff>285750</xdr:rowOff>
    </xdr:to>
    <xdr:sp>
      <xdr:nvSpPr>
        <xdr:cNvPr id="3" name="Rectangle 4"/>
        <xdr:cNvSpPr>
          <a:spLocks/>
        </xdr:cNvSpPr>
      </xdr:nvSpPr>
      <xdr:spPr>
        <a:xfrm>
          <a:off x="66675" y="495300"/>
          <a:ext cx="185737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実績は「実」、予想は「予」を選択して下さい。</a:t>
          </a:r>
        </a:p>
      </xdr:txBody>
    </xdr:sp>
    <xdr:clientData/>
  </xdr:twoCellAnchor>
  <xdr:twoCellAnchor>
    <xdr:from>
      <xdr:col>1</xdr:col>
      <xdr:colOff>1095375</xdr:colOff>
      <xdr:row>1</xdr:row>
      <xdr:rowOff>219075</xdr:rowOff>
    </xdr:from>
    <xdr:to>
      <xdr:col>2</xdr:col>
      <xdr:colOff>295275</xdr:colOff>
      <xdr:row>2</xdr:row>
      <xdr:rowOff>104775</xdr:rowOff>
    </xdr:to>
    <xdr:sp>
      <xdr:nvSpPr>
        <xdr:cNvPr id="4" name="Line 5"/>
        <xdr:cNvSpPr>
          <a:spLocks/>
        </xdr:cNvSpPr>
      </xdr:nvSpPr>
      <xdr:spPr>
        <a:xfrm flipV="1">
          <a:off x="1924050" y="533400"/>
          <a:ext cx="323850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4</xdr:row>
      <xdr:rowOff>47625</xdr:rowOff>
    </xdr:from>
    <xdr:to>
      <xdr:col>12</xdr:col>
      <xdr:colOff>628650</xdr:colOff>
      <xdr:row>4</xdr:row>
      <xdr:rowOff>47625</xdr:rowOff>
    </xdr:to>
    <xdr:sp>
      <xdr:nvSpPr>
        <xdr:cNvPr id="5" name="Line 17"/>
        <xdr:cNvSpPr>
          <a:spLocks/>
        </xdr:cNvSpPr>
      </xdr:nvSpPr>
      <xdr:spPr>
        <a:xfrm>
          <a:off x="6677025" y="130492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zoomScale="8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3" sqref="F3"/>
    </sheetView>
  </sheetViews>
  <sheetFormatPr defaultColWidth="9.6640625" defaultRowHeight="24.75" customHeight="1"/>
  <cols>
    <col min="1" max="1" width="9.6640625" style="1" customWidth="1"/>
    <col min="2" max="2" width="13.10546875" style="1" customWidth="1"/>
    <col min="3" max="3" width="3.6640625" style="1" customWidth="1"/>
    <col min="4" max="15" width="9.6640625" style="1" customWidth="1"/>
    <col min="16" max="16" width="10.6640625" style="1" customWidth="1"/>
    <col min="17" max="19" width="9.6640625" style="1" customWidth="1"/>
    <col min="20" max="20" width="20.6640625" style="1" customWidth="1"/>
    <col min="21" max="16384" width="9.6640625" style="1" customWidth="1"/>
  </cols>
  <sheetData>
    <row r="1" spans="4:16" ht="24.75" customHeight="1" thickBot="1">
      <c r="D1" s="104">
        <v>43677</v>
      </c>
      <c r="E1" s="105">
        <f>DATE(YEAR(D1),MONTH(D1)+1,1)</f>
        <v>43678</v>
      </c>
      <c r="F1" s="105">
        <f>DATE(YEAR(E1),MONTH(E1)+1,1)</f>
        <v>43709</v>
      </c>
      <c r="G1" s="105">
        <f>DATE(YEAR(F1),MONTH(F1)+1,1)</f>
        <v>43739</v>
      </c>
      <c r="H1" s="105">
        <f>DATE(YEAR(G1),MONTH(G1)+1,1)</f>
        <v>43770</v>
      </c>
      <c r="I1" s="105">
        <f aca="true" t="shared" si="0" ref="I1:N1">DATE(YEAR(H1),MONTH(H1)+1,1)</f>
        <v>43800</v>
      </c>
      <c r="J1" s="105">
        <f t="shared" si="0"/>
        <v>43831</v>
      </c>
      <c r="K1" s="105">
        <f t="shared" si="0"/>
        <v>43862</v>
      </c>
      <c r="L1" s="105">
        <f t="shared" si="0"/>
        <v>43891</v>
      </c>
      <c r="M1" s="105">
        <f t="shared" si="0"/>
        <v>43922</v>
      </c>
      <c r="N1" s="105">
        <f t="shared" si="0"/>
        <v>43952</v>
      </c>
      <c r="O1" s="105">
        <f>DATE(YEAR(N1),MONTH(N1)+1,1)</f>
        <v>43983</v>
      </c>
      <c r="P1" s="2"/>
    </row>
    <row r="2" spans="4:34" ht="24.75" customHeight="1" thickBot="1">
      <c r="D2" s="100" t="s">
        <v>0</v>
      </c>
      <c r="E2" s="101" t="s">
        <v>0</v>
      </c>
      <c r="F2" s="101" t="s">
        <v>1</v>
      </c>
      <c r="G2" s="101" t="s">
        <v>1</v>
      </c>
      <c r="H2" s="101" t="s">
        <v>1</v>
      </c>
      <c r="I2" s="101"/>
      <c r="J2" s="101"/>
      <c r="K2" s="101"/>
      <c r="L2" s="101"/>
      <c r="M2" s="101"/>
      <c r="N2" s="101"/>
      <c r="O2" s="103"/>
      <c r="P2" s="1">
        <f>SUM(R2:S2)</f>
        <v>5</v>
      </c>
      <c r="R2" s="3">
        <f>SUM(W2:AH2)</f>
        <v>2</v>
      </c>
      <c r="S2" s="3">
        <f>SUM(W3:AH3)</f>
        <v>3</v>
      </c>
      <c r="V2" s="2" t="s">
        <v>0</v>
      </c>
      <c r="W2" s="1">
        <f>IF(D2="",0,IF(EXACT(D2,$V2)=TRUE,1,0))</f>
        <v>1</v>
      </c>
      <c r="X2" s="1">
        <f aca="true" t="shared" si="1" ref="X2:AH2">IF(E2="",0,IF(EXACT(E2,$V2)=TRUE,1,0))</f>
        <v>1</v>
      </c>
      <c r="Y2" s="1">
        <f t="shared" si="1"/>
        <v>0</v>
      </c>
      <c r="Z2" s="1">
        <f t="shared" si="1"/>
        <v>0</v>
      </c>
      <c r="AA2" s="1">
        <f t="shared" si="1"/>
        <v>0</v>
      </c>
      <c r="AB2" s="1">
        <f t="shared" si="1"/>
        <v>0</v>
      </c>
      <c r="AC2" s="1">
        <f t="shared" si="1"/>
        <v>0</v>
      </c>
      <c r="AD2" s="1">
        <f t="shared" si="1"/>
        <v>0</v>
      </c>
      <c r="AE2" s="1">
        <f t="shared" si="1"/>
        <v>0</v>
      </c>
      <c r="AF2" s="1">
        <f t="shared" si="1"/>
        <v>0</v>
      </c>
      <c r="AG2" s="1">
        <f t="shared" si="1"/>
        <v>0</v>
      </c>
      <c r="AH2" s="1">
        <f t="shared" si="1"/>
        <v>0</v>
      </c>
    </row>
    <row r="3" spans="1:34" ht="24.75" customHeight="1">
      <c r="A3" s="2"/>
      <c r="B3" s="2"/>
      <c r="C3" s="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2"/>
      <c r="Q3" s="2"/>
      <c r="R3" s="2"/>
      <c r="S3" s="2"/>
      <c r="T3" s="2"/>
      <c r="V3" s="1" t="s">
        <v>1</v>
      </c>
      <c r="W3" s="1">
        <f>IF(D2="",0,IF(EXACT(D2,$V3)=TRUE,1,0))</f>
        <v>0</v>
      </c>
      <c r="X3" s="1">
        <f aca="true" t="shared" si="2" ref="X3:AH3">IF(E2="",0,IF(EXACT(E2,$V3)=TRUE,1,0))</f>
        <v>0</v>
      </c>
      <c r="Y3" s="1">
        <f t="shared" si="2"/>
        <v>1</v>
      </c>
      <c r="Z3" s="1">
        <f t="shared" si="2"/>
        <v>1</v>
      </c>
      <c r="AA3" s="1">
        <f t="shared" si="2"/>
        <v>1</v>
      </c>
      <c r="AB3" s="1">
        <f t="shared" si="2"/>
        <v>0</v>
      </c>
      <c r="AC3" s="1">
        <f t="shared" si="2"/>
        <v>0</v>
      </c>
      <c r="AD3" s="1">
        <f t="shared" si="2"/>
        <v>0</v>
      </c>
      <c r="AE3" s="1">
        <f t="shared" si="2"/>
        <v>0</v>
      </c>
      <c r="AF3" s="1">
        <f t="shared" si="2"/>
        <v>0</v>
      </c>
      <c r="AG3" s="1">
        <f t="shared" si="2"/>
        <v>0</v>
      </c>
      <c r="AH3" s="1">
        <f t="shared" si="2"/>
        <v>0</v>
      </c>
    </row>
    <row r="4" spans="1:21" ht="24.75" customHeight="1">
      <c r="A4" s="111" t="s">
        <v>2</v>
      </c>
      <c r="B4" s="50"/>
      <c r="C4" s="4"/>
      <c r="D4" s="4"/>
      <c r="E4" s="4"/>
      <c r="F4" s="4"/>
      <c r="G4" s="4"/>
      <c r="H4" s="4"/>
      <c r="I4" s="3"/>
      <c r="J4" s="4"/>
      <c r="K4" s="106" t="s">
        <v>66</v>
      </c>
      <c r="L4" s="4"/>
      <c r="M4" s="4"/>
      <c r="N4" s="5"/>
      <c r="O4" s="4"/>
      <c r="P4" s="4"/>
      <c r="Q4" s="4"/>
      <c r="R4" s="6"/>
      <c r="S4" s="109" t="s">
        <v>3</v>
      </c>
      <c r="T4" s="110">
        <f ca="1">TODAY()</f>
        <v>43672</v>
      </c>
      <c r="U4" s="4"/>
    </row>
    <row r="5" spans="1:21" ht="24.75" customHeight="1">
      <c r="A5" s="47" t="s">
        <v>4</v>
      </c>
      <c r="B5" s="51"/>
      <c r="C5" s="7"/>
      <c r="D5" s="7"/>
      <c r="T5" s="60" t="s">
        <v>61</v>
      </c>
      <c r="U5" s="4"/>
    </row>
    <row r="6" spans="1:21" ht="24.75" customHeight="1">
      <c r="A6" s="8" t="s">
        <v>5</v>
      </c>
      <c r="B6" s="9"/>
      <c r="C6" s="9"/>
      <c r="D6" s="107" t="str">
        <f>IF(OR(D2="実",D2="予"),TEXT(D1,"yyyy/ｍｍ")&amp;" "&amp;D2,"")</f>
        <v>2019/07 実</v>
      </c>
      <c r="E6" s="107" t="str">
        <f aca="true" t="shared" si="3" ref="E6:O6">IF(OR(E2="実",E2="予"),TEXT(E1,"yyyy/ｍｍ")&amp;" "&amp;E2,"")</f>
        <v>2019/08 実</v>
      </c>
      <c r="F6" s="107" t="str">
        <f t="shared" si="3"/>
        <v>2019/09 予</v>
      </c>
      <c r="G6" s="107" t="str">
        <f t="shared" si="3"/>
        <v>2019/10 予</v>
      </c>
      <c r="H6" s="107" t="str">
        <f t="shared" si="3"/>
        <v>2019/11 予</v>
      </c>
      <c r="I6" s="107">
        <f t="shared" si="3"/>
      </c>
      <c r="J6" s="107">
        <f>IF(OR(J2="実",J2="予"),TEXT(J1,"yyyy/ｍｍ")&amp;" "&amp;J2,"")</f>
      </c>
      <c r="K6" s="107">
        <f t="shared" si="3"/>
      </c>
      <c r="L6" s="107">
        <f t="shared" si="3"/>
      </c>
      <c r="M6" s="107">
        <f t="shared" si="3"/>
      </c>
      <c r="N6" s="107">
        <f t="shared" si="3"/>
      </c>
      <c r="O6" s="107">
        <f t="shared" si="3"/>
      </c>
      <c r="P6" s="71" t="str">
        <f>FIXED(P2,0,TRUE)&amp;"ｹ月 合計"</f>
        <v>5ｹ月 合計</v>
      </c>
      <c r="Q6" s="10" t="str">
        <f>FIXED(P2,0,TRUE)&amp;"ｹ月平均"</f>
        <v>5ｹ月平均</v>
      </c>
      <c r="R6" s="10" t="str">
        <f>"実"&amp;FIXED(R2,0,TRUE)&amp;"ｹ月平均"</f>
        <v>実2ｹ月平均</v>
      </c>
      <c r="S6" s="10" t="str">
        <f>"予"&amp;FIXED(S2,0,TRUE)&amp;"ｹ月平均"</f>
        <v>予3ｹ月平均</v>
      </c>
      <c r="T6" s="40" t="s">
        <v>6</v>
      </c>
      <c r="U6" s="39"/>
    </row>
    <row r="7" spans="1:21" ht="24.75" customHeight="1">
      <c r="A7" s="46" t="s">
        <v>7</v>
      </c>
      <c r="B7" s="12"/>
      <c r="C7" s="13" t="s">
        <v>8</v>
      </c>
      <c r="D7" s="52"/>
      <c r="E7" s="14">
        <f>IF(OR(E2="実",E2="予"),D40,"")</f>
        <v>0</v>
      </c>
      <c r="F7" s="14">
        <f aca="true" t="shared" si="4" ref="F7:O7">IF(OR(F2="実",F2="予"),E40,"")</f>
        <v>0</v>
      </c>
      <c r="G7" s="14">
        <f t="shared" si="4"/>
        <v>0</v>
      </c>
      <c r="H7" s="14">
        <f t="shared" si="4"/>
        <v>0</v>
      </c>
      <c r="I7" s="14">
        <f t="shared" si="4"/>
      </c>
      <c r="J7" s="14">
        <f t="shared" si="4"/>
      </c>
      <c r="K7" s="14">
        <f t="shared" si="4"/>
      </c>
      <c r="L7" s="14">
        <f t="shared" si="4"/>
      </c>
      <c r="M7" s="14">
        <f t="shared" si="4"/>
      </c>
      <c r="N7" s="14">
        <f t="shared" si="4"/>
      </c>
      <c r="O7" s="14">
        <f t="shared" si="4"/>
      </c>
      <c r="P7" s="76">
        <f>IF(P2&gt;0,D7,"")</f>
        <v>0</v>
      </c>
      <c r="Q7" s="61"/>
      <c r="R7" s="61"/>
      <c r="S7" s="61"/>
      <c r="T7" s="97"/>
      <c r="U7" s="39"/>
    </row>
    <row r="8" spans="1:21" ht="24.75" customHeight="1">
      <c r="A8" s="41" t="s">
        <v>9</v>
      </c>
      <c r="B8" s="11" t="s">
        <v>10</v>
      </c>
      <c r="C8" s="1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78">
        <f aca="true" t="shared" si="5" ref="P8:P34">IF($P$2=1,SUM(D8),IF($P$2=2,SUM(D8:E8),IF($P$2=3,SUM(D8:F8),IF($P$2=4,SUM(D8:G8),IF($P$2=5,SUM(D8:H8),IF($P$2=6,SUM(D8:I8),IF($P$2=7,SUM(D8:J8),IF($P$2=8,SUM(D8:K8),IF($P$2=9,SUM(D8:L8),IF($P$2=10,SUM(D8:M8),IF($P$2=11,SUM(D8:N8),IF($P$2=12,SUM(D8:O8),""))))))))))))</f>
        <v>0</v>
      </c>
      <c r="Q8" s="61">
        <f>IF($P$2=0,"",P8/$P$2)</f>
        <v>0</v>
      </c>
      <c r="R8" s="90">
        <f>IF($R$2=0,"",IF($R$2=1,SUM(D8),IF($R$2=2,SUM(D8:E8),IF($R$2=3,SUM(D8:F8),IF($R$2=4,SUM(D8:G8),IF($R$2=5,SUM(D8:H8),IF($R$2=6,SUM(D8:I8),IF($R$2=7,SUM(D8:J8),IF($R$2=8,SUM(D8:K8),IF($R$2=9,SUM(D8:L8),IF($R$2=10,SUM(D8:M8),IF($R$2=11,SUM(D8:N8),IF($R$2=12,SUM(D8:O8),""))))))))))))/$R$2)</f>
        <v>0</v>
      </c>
      <c r="S8" s="61">
        <f>IF($S$2=0,"",(P8-N(R8)*$R$2)/$S$2)</f>
        <v>0</v>
      </c>
      <c r="T8" s="98"/>
      <c r="U8" s="39"/>
    </row>
    <row r="9" spans="1:21" ht="24.75" customHeight="1">
      <c r="A9" s="15"/>
      <c r="B9" s="16" t="s">
        <v>11</v>
      </c>
      <c r="C9" s="17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77">
        <f t="shared" si="5"/>
        <v>0</v>
      </c>
      <c r="Q9" s="62">
        <f aca="true" t="shared" si="6" ref="Q9:Q34">IF($P$2=0,"",P9/$P$2)</f>
        <v>0</v>
      </c>
      <c r="R9" s="62">
        <f aca="true" t="shared" si="7" ref="R9:R34">IF($R$2=0,"",IF($R$2=1,SUM(D9),IF($R$2=2,SUM(D9:E9),IF($R$2=3,SUM(D9:F9),IF($R$2=4,SUM(D9:G9),IF($R$2=5,SUM(D9:H9),IF($R$2=6,SUM(D9:I9),IF($R$2=7,SUM(D9:J9),IF($R$2=8,SUM(D9:K9),IF($R$2=9,SUM(D9:L9),IF($R$2=10,SUM(D9:M9),IF($R$2=11,SUM(D9:N9),IF($R$2=12,SUM(D9:O9),""))))))))))))/$R$2)</f>
        <v>0</v>
      </c>
      <c r="S9" s="62">
        <f aca="true" t="shared" si="8" ref="S9:S39">IF($S$2=0,"",(P9-N(R9)*$R$2)/$S$2)</f>
        <v>0</v>
      </c>
      <c r="T9" s="98"/>
      <c r="U9" s="39"/>
    </row>
    <row r="10" spans="1:21" ht="24.75" customHeight="1">
      <c r="A10" s="15"/>
      <c r="B10" s="16" t="s">
        <v>12</v>
      </c>
      <c r="C10" s="17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77">
        <f t="shared" si="5"/>
        <v>0</v>
      </c>
      <c r="Q10" s="62">
        <f t="shared" si="6"/>
        <v>0</v>
      </c>
      <c r="R10" s="62">
        <f t="shared" si="7"/>
        <v>0</v>
      </c>
      <c r="S10" s="62">
        <f t="shared" si="8"/>
        <v>0</v>
      </c>
      <c r="T10" s="98"/>
      <c r="U10" s="39"/>
    </row>
    <row r="11" spans="1:21" ht="24.75" customHeight="1">
      <c r="A11" s="15"/>
      <c r="B11" s="54"/>
      <c r="C11" s="17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79">
        <f t="shared" si="5"/>
        <v>0</v>
      </c>
      <c r="Q11" s="62">
        <f t="shared" si="6"/>
        <v>0</v>
      </c>
      <c r="R11" s="62">
        <f t="shared" si="7"/>
        <v>0</v>
      </c>
      <c r="S11" s="62">
        <f t="shared" si="8"/>
        <v>0</v>
      </c>
      <c r="T11" s="98"/>
      <c r="U11" s="39"/>
    </row>
    <row r="12" spans="1:21" ht="24.75" customHeight="1">
      <c r="A12" s="15"/>
      <c r="B12" s="18" t="s">
        <v>13</v>
      </c>
      <c r="C12" s="18" t="s">
        <v>14</v>
      </c>
      <c r="D12" s="19">
        <f>IF(OR(D2="実",D2="予"),SUM(D8:D11),"")</f>
        <v>0</v>
      </c>
      <c r="E12" s="19">
        <f aca="true" t="shared" si="9" ref="E12:O12">IF(OR(E2="実",E2="予"),SUM(E8:E11),"")</f>
        <v>0</v>
      </c>
      <c r="F12" s="19">
        <f t="shared" si="9"/>
        <v>0</v>
      </c>
      <c r="G12" s="19">
        <f t="shared" si="9"/>
        <v>0</v>
      </c>
      <c r="H12" s="19">
        <f t="shared" si="9"/>
        <v>0</v>
      </c>
      <c r="I12" s="19">
        <f t="shared" si="9"/>
      </c>
      <c r="J12" s="19">
        <f t="shared" si="9"/>
      </c>
      <c r="K12" s="19">
        <f t="shared" si="9"/>
      </c>
      <c r="L12" s="19">
        <f t="shared" si="9"/>
      </c>
      <c r="M12" s="19">
        <f t="shared" si="9"/>
      </c>
      <c r="N12" s="19">
        <f t="shared" si="9"/>
      </c>
      <c r="O12" s="19">
        <f t="shared" si="9"/>
      </c>
      <c r="P12" s="83">
        <f t="shared" si="5"/>
        <v>0</v>
      </c>
      <c r="Q12" s="63">
        <f t="shared" si="6"/>
        <v>0</v>
      </c>
      <c r="R12" s="63">
        <f t="shared" si="7"/>
        <v>0</v>
      </c>
      <c r="S12" s="63">
        <f t="shared" si="8"/>
        <v>0</v>
      </c>
      <c r="T12" s="98"/>
      <c r="U12" s="39"/>
    </row>
    <row r="13" spans="1:21" ht="24.75" customHeight="1">
      <c r="A13" s="96" t="s">
        <v>15</v>
      </c>
      <c r="B13" s="11" t="s">
        <v>16</v>
      </c>
      <c r="C13" s="13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82">
        <f t="shared" si="5"/>
        <v>0</v>
      </c>
      <c r="Q13" s="61">
        <f t="shared" si="6"/>
        <v>0</v>
      </c>
      <c r="R13" s="61">
        <f t="shared" si="7"/>
        <v>0</v>
      </c>
      <c r="S13" s="61">
        <f t="shared" si="8"/>
        <v>0</v>
      </c>
      <c r="T13" s="98"/>
      <c r="U13" s="39"/>
    </row>
    <row r="14" spans="1:21" ht="24.75" customHeight="1">
      <c r="A14" s="20"/>
      <c r="B14" s="54"/>
      <c r="C14" s="17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79">
        <f t="shared" si="5"/>
        <v>0</v>
      </c>
      <c r="Q14" s="62">
        <f t="shared" si="6"/>
        <v>0</v>
      </c>
      <c r="R14" s="62">
        <f t="shared" si="7"/>
        <v>0</v>
      </c>
      <c r="S14" s="62">
        <f t="shared" si="8"/>
        <v>0</v>
      </c>
      <c r="T14" s="98"/>
      <c r="U14" s="39"/>
    </row>
    <row r="15" spans="1:21" ht="24.75" customHeight="1">
      <c r="A15" s="20"/>
      <c r="B15" s="13" t="s">
        <v>13</v>
      </c>
      <c r="C15" s="13" t="s">
        <v>17</v>
      </c>
      <c r="D15" s="14">
        <f>IF(OR(D2="実",D2="予"),SUM(D13:D14),"")</f>
        <v>0</v>
      </c>
      <c r="E15" s="14">
        <f aca="true" t="shared" si="10" ref="E15:O15">IF(OR(E2="実",E2="予"),SUM(E13:E14),"")</f>
        <v>0</v>
      </c>
      <c r="F15" s="14">
        <f t="shared" si="10"/>
        <v>0</v>
      </c>
      <c r="G15" s="14">
        <f t="shared" si="10"/>
        <v>0</v>
      </c>
      <c r="H15" s="14">
        <f t="shared" si="10"/>
        <v>0</v>
      </c>
      <c r="I15" s="14">
        <f t="shared" si="10"/>
      </c>
      <c r="J15" s="14">
        <f t="shared" si="10"/>
      </c>
      <c r="K15" s="14">
        <f t="shared" si="10"/>
      </c>
      <c r="L15" s="14">
        <f t="shared" si="10"/>
      </c>
      <c r="M15" s="14">
        <f t="shared" si="10"/>
      </c>
      <c r="N15" s="14">
        <f t="shared" si="10"/>
      </c>
      <c r="O15" s="14">
        <f t="shared" si="10"/>
      </c>
      <c r="P15" s="81">
        <f t="shared" si="5"/>
        <v>0</v>
      </c>
      <c r="Q15" s="61">
        <f t="shared" si="6"/>
        <v>0</v>
      </c>
      <c r="R15" s="61">
        <f t="shared" si="7"/>
        <v>0</v>
      </c>
      <c r="S15" s="61">
        <f t="shared" si="8"/>
        <v>0</v>
      </c>
      <c r="T15" s="98"/>
      <c r="U15" s="39"/>
    </row>
    <row r="16" spans="1:21" ht="24.75" customHeight="1" thickBot="1">
      <c r="A16" s="21" t="s">
        <v>18</v>
      </c>
      <c r="B16" s="22" t="s">
        <v>19</v>
      </c>
      <c r="C16" s="23" t="s">
        <v>20</v>
      </c>
      <c r="D16" s="24">
        <f>IF(OR(D2="実",D2="予"),D12+D15,"")</f>
        <v>0</v>
      </c>
      <c r="E16" s="24">
        <f aca="true" t="shared" si="11" ref="E16:O16">IF(OR(E2="実",E2="予"),E12+E15,"")</f>
        <v>0</v>
      </c>
      <c r="F16" s="24">
        <f t="shared" si="11"/>
        <v>0</v>
      </c>
      <c r="G16" s="24">
        <f t="shared" si="11"/>
        <v>0</v>
      </c>
      <c r="H16" s="24">
        <f t="shared" si="11"/>
        <v>0</v>
      </c>
      <c r="I16" s="24">
        <f t="shared" si="11"/>
      </c>
      <c r="J16" s="24">
        <f t="shared" si="11"/>
      </c>
      <c r="K16" s="24">
        <f t="shared" si="11"/>
      </c>
      <c r="L16" s="24">
        <f t="shared" si="11"/>
      </c>
      <c r="M16" s="24">
        <f t="shared" si="11"/>
      </c>
      <c r="N16" s="24">
        <f t="shared" si="11"/>
      </c>
      <c r="O16" s="24">
        <f t="shared" si="11"/>
      </c>
      <c r="P16" s="84">
        <f t="shared" si="5"/>
        <v>0</v>
      </c>
      <c r="Q16" s="64">
        <f t="shared" si="6"/>
        <v>0</v>
      </c>
      <c r="R16" s="64">
        <f t="shared" si="7"/>
        <v>0</v>
      </c>
      <c r="S16" s="64">
        <f t="shared" si="8"/>
        <v>0</v>
      </c>
      <c r="T16" s="98"/>
      <c r="U16" s="39"/>
    </row>
    <row r="17" spans="1:21" ht="24.75" customHeight="1" thickTop="1">
      <c r="A17" s="42" t="s">
        <v>21</v>
      </c>
      <c r="B17" s="93" t="s">
        <v>22</v>
      </c>
      <c r="C17" s="92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85">
        <f t="shared" si="5"/>
        <v>0</v>
      </c>
      <c r="Q17" s="65">
        <f t="shared" si="6"/>
        <v>0</v>
      </c>
      <c r="R17" s="65">
        <f t="shared" si="7"/>
        <v>0</v>
      </c>
      <c r="S17" s="65">
        <f t="shared" si="8"/>
        <v>0</v>
      </c>
      <c r="T17" s="98"/>
      <c r="U17" s="39"/>
    </row>
    <row r="18" spans="1:21" ht="24.75" customHeight="1">
      <c r="A18" s="15"/>
      <c r="B18" s="16" t="s">
        <v>23</v>
      </c>
      <c r="C18" s="17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77">
        <f t="shared" si="5"/>
        <v>0</v>
      </c>
      <c r="Q18" s="62">
        <f t="shared" si="6"/>
        <v>0</v>
      </c>
      <c r="R18" s="62">
        <f t="shared" si="7"/>
        <v>0</v>
      </c>
      <c r="S18" s="62">
        <f t="shared" si="8"/>
        <v>0</v>
      </c>
      <c r="T18" s="98"/>
      <c r="U18" s="39"/>
    </row>
    <row r="19" spans="1:21" ht="24.75" customHeight="1">
      <c r="A19" s="15"/>
      <c r="B19" s="16" t="s">
        <v>24</v>
      </c>
      <c r="C19" s="1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77">
        <f t="shared" si="5"/>
        <v>0</v>
      </c>
      <c r="Q19" s="62">
        <f t="shared" si="6"/>
        <v>0</v>
      </c>
      <c r="R19" s="62">
        <f t="shared" si="7"/>
        <v>0</v>
      </c>
      <c r="S19" s="62">
        <f t="shared" si="8"/>
        <v>0</v>
      </c>
      <c r="T19" s="98"/>
      <c r="U19" s="39"/>
    </row>
    <row r="20" spans="1:21" ht="24.75" customHeight="1">
      <c r="A20" s="15"/>
      <c r="B20" s="16" t="s">
        <v>25</v>
      </c>
      <c r="C20" s="17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77">
        <f t="shared" si="5"/>
        <v>0</v>
      </c>
      <c r="Q20" s="62">
        <f t="shared" si="6"/>
        <v>0</v>
      </c>
      <c r="R20" s="62">
        <f t="shared" si="7"/>
        <v>0</v>
      </c>
      <c r="S20" s="62">
        <f t="shared" si="8"/>
        <v>0</v>
      </c>
      <c r="T20" s="98"/>
      <c r="U20" s="39"/>
    </row>
    <row r="21" spans="1:21" ht="24.75" customHeight="1">
      <c r="A21" s="15"/>
      <c r="B21" s="16" t="s">
        <v>26</v>
      </c>
      <c r="C21" s="1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77">
        <f t="shared" si="5"/>
        <v>0</v>
      </c>
      <c r="Q21" s="62">
        <f t="shared" si="6"/>
        <v>0</v>
      </c>
      <c r="R21" s="62">
        <f t="shared" si="7"/>
        <v>0</v>
      </c>
      <c r="S21" s="62">
        <f t="shared" si="8"/>
        <v>0</v>
      </c>
      <c r="T21" s="98"/>
      <c r="U21" s="39"/>
    </row>
    <row r="22" spans="1:21" ht="24.75" customHeight="1">
      <c r="A22" s="15"/>
      <c r="B22" s="54"/>
      <c r="C22" s="17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79">
        <f t="shared" si="5"/>
        <v>0</v>
      </c>
      <c r="Q22" s="62">
        <f t="shared" si="6"/>
        <v>0</v>
      </c>
      <c r="R22" s="62">
        <f t="shared" si="7"/>
        <v>0</v>
      </c>
      <c r="S22" s="62">
        <f t="shared" si="8"/>
        <v>0</v>
      </c>
      <c r="T22" s="98"/>
      <c r="U22" s="39"/>
    </row>
    <row r="23" spans="1:21" ht="24.75" customHeight="1">
      <c r="A23" s="15"/>
      <c r="B23" s="18" t="s">
        <v>13</v>
      </c>
      <c r="C23" s="18" t="s">
        <v>27</v>
      </c>
      <c r="D23" s="19">
        <f>IF(OR(D2="実",D2="予"),SUM(D17:D22),"")</f>
        <v>0</v>
      </c>
      <c r="E23" s="19">
        <f aca="true" t="shared" si="12" ref="E23:O23">IF(OR(E2="実",E2="予"),SUM(E17:E22),"")</f>
        <v>0</v>
      </c>
      <c r="F23" s="19">
        <f t="shared" si="12"/>
        <v>0</v>
      </c>
      <c r="G23" s="19">
        <f t="shared" si="12"/>
        <v>0</v>
      </c>
      <c r="H23" s="19">
        <f t="shared" si="12"/>
        <v>0</v>
      </c>
      <c r="I23" s="19">
        <f t="shared" si="12"/>
      </c>
      <c r="J23" s="19">
        <f t="shared" si="12"/>
      </c>
      <c r="K23" s="19">
        <f t="shared" si="12"/>
      </c>
      <c r="L23" s="19">
        <f t="shared" si="12"/>
      </c>
      <c r="M23" s="19">
        <f t="shared" si="12"/>
      </c>
      <c r="N23" s="19">
        <f t="shared" si="12"/>
      </c>
      <c r="O23" s="19">
        <f t="shared" si="12"/>
      </c>
      <c r="P23" s="83">
        <f t="shared" si="5"/>
        <v>0</v>
      </c>
      <c r="Q23" s="63">
        <f t="shared" si="6"/>
        <v>0</v>
      </c>
      <c r="R23" s="63">
        <f t="shared" si="7"/>
        <v>0</v>
      </c>
      <c r="S23" s="63">
        <f t="shared" si="8"/>
        <v>0</v>
      </c>
      <c r="T23" s="98"/>
      <c r="U23" s="39"/>
    </row>
    <row r="24" spans="1:21" ht="24.75" customHeight="1">
      <c r="A24" s="96" t="s">
        <v>28</v>
      </c>
      <c r="B24" s="11" t="s">
        <v>29</v>
      </c>
      <c r="C24" s="13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82">
        <f t="shared" si="5"/>
        <v>0</v>
      </c>
      <c r="Q24" s="61">
        <f t="shared" si="6"/>
        <v>0</v>
      </c>
      <c r="R24" s="61">
        <f t="shared" si="7"/>
        <v>0</v>
      </c>
      <c r="S24" s="61">
        <f t="shared" si="8"/>
        <v>0</v>
      </c>
      <c r="T24" s="98"/>
      <c r="U24" s="39"/>
    </row>
    <row r="25" spans="1:21" ht="24.75" customHeight="1">
      <c r="A25" s="20"/>
      <c r="B25" s="54"/>
      <c r="C25" s="17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87">
        <f t="shared" si="5"/>
        <v>0</v>
      </c>
      <c r="Q25" s="62">
        <f t="shared" si="6"/>
        <v>0</v>
      </c>
      <c r="R25" s="62">
        <f t="shared" si="7"/>
        <v>0</v>
      </c>
      <c r="S25" s="62">
        <f t="shared" si="8"/>
        <v>0</v>
      </c>
      <c r="T25" s="98"/>
      <c r="U25" s="39"/>
    </row>
    <row r="26" spans="1:21" ht="24.75" customHeight="1">
      <c r="A26" s="20"/>
      <c r="B26" s="13" t="s">
        <v>13</v>
      </c>
      <c r="C26" s="13" t="s">
        <v>30</v>
      </c>
      <c r="D26" s="14">
        <f>IF(OR(D2="実",D2="予"),SUM(D24:D25),"")</f>
        <v>0</v>
      </c>
      <c r="E26" s="14">
        <f aca="true" t="shared" si="13" ref="E26:O26">IF(OR(E2="実",E2="予"),SUM(E24:E25),"")</f>
        <v>0</v>
      </c>
      <c r="F26" s="14">
        <f t="shared" si="13"/>
        <v>0</v>
      </c>
      <c r="G26" s="14">
        <f t="shared" si="13"/>
        <v>0</v>
      </c>
      <c r="H26" s="14">
        <f t="shared" si="13"/>
        <v>0</v>
      </c>
      <c r="I26" s="14">
        <f t="shared" si="13"/>
      </c>
      <c r="J26" s="14">
        <f t="shared" si="13"/>
      </c>
      <c r="K26" s="14">
        <f t="shared" si="13"/>
      </c>
      <c r="L26" s="14">
        <f t="shared" si="13"/>
      </c>
      <c r="M26" s="14">
        <f t="shared" si="13"/>
      </c>
      <c r="N26" s="14">
        <f t="shared" si="13"/>
      </c>
      <c r="O26" s="14">
        <f t="shared" si="13"/>
      </c>
      <c r="P26" s="81">
        <f t="shared" si="5"/>
        <v>0</v>
      </c>
      <c r="Q26" s="61">
        <f t="shared" si="6"/>
        <v>0</v>
      </c>
      <c r="R26" s="61">
        <f t="shared" si="7"/>
        <v>0</v>
      </c>
      <c r="S26" s="61">
        <f t="shared" si="8"/>
        <v>0</v>
      </c>
      <c r="T26" s="98"/>
      <c r="U26" s="39"/>
    </row>
    <row r="27" spans="1:21" ht="24.75" customHeight="1" thickBot="1">
      <c r="A27" s="43" t="s">
        <v>31</v>
      </c>
      <c r="B27" s="22" t="s">
        <v>32</v>
      </c>
      <c r="C27" s="23" t="s">
        <v>33</v>
      </c>
      <c r="D27" s="24">
        <f>IF(OR(D2="実",D2="予"),D23+D26,"")</f>
        <v>0</v>
      </c>
      <c r="E27" s="24">
        <f aca="true" t="shared" si="14" ref="E27:O27">IF(OR(E2="実",E2="予"),E23+E26,"")</f>
        <v>0</v>
      </c>
      <c r="F27" s="24">
        <f t="shared" si="14"/>
        <v>0</v>
      </c>
      <c r="G27" s="24">
        <f t="shared" si="14"/>
        <v>0</v>
      </c>
      <c r="H27" s="24">
        <f t="shared" si="14"/>
        <v>0</v>
      </c>
      <c r="I27" s="24">
        <f t="shared" si="14"/>
      </c>
      <c r="J27" s="24">
        <f t="shared" si="14"/>
      </c>
      <c r="K27" s="24">
        <f t="shared" si="14"/>
      </c>
      <c r="L27" s="24">
        <f t="shared" si="14"/>
      </c>
      <c r="M27" s="24">
        <f t="shared" si="14"/>
      </c>
      <c r="N27" s="24">
        <f t="shared" si="14"/>
      </c>
      <c r="O27" s="24">
        <f t="shared" si="14"/>
      </c>
      <c r="P27" s="84">
        <f t="shared" si="5"/>
        <v>0</v>
      </c>
      <c r="Q27" s="64">
        <f t="shared" si="6"/>
        <v>0</v>
      </c>
      <c r="R27" s="64">
        <f t="shared" si="7"/>
        <v>0</v>
      </c>
      <c r="S27" s="64">
        <f t="shared" si="8"/>
        <v>0</v>
      </c>
      <c r="T27" s="98"/>
      <c r="U27" s="39"/>
    </row>
    <row r="28" spans="1:21" ht="24.75" customHeight="1" thickBot="1" thickTop="1">
      <c r="A28" s="44" t="s">
        <v>34</v>
      </c>
      <c r="B28" s="25" t="s">
        <v>35</v>
      </c>
      <c r="C28" s="25" t="s">
        <v>36</v>
      </c>
      <c r="D28" s="26">
        <f>IF(OR(D2="実",D2="予"),D12-D23,"")</f>
        <v>0</v>
      </c>
      <c r="E28" s="26">
        <f aca="true" t="shared" si="15" ref="E28:O28">IF(OR(E2="実",E2="予"),E12-E23,"")</f>
        <v>0</v>
      </c>
      <c r="F28" s="26">
        <f t="shared" si="15"/>
        <v>0</v>
      </c>
      <c r="G28" s="26">
        <f t="shared" si="15"/>
        <v>0</v>
      </c>
      <c r="H28" s="26">
        <f t="shared" si="15"/>
        <v>0</v>
      </c>
      <c r="I28" s="26">
        <f t="shared" si="15"/>
      </c>
      <c r="J28" s="26">
        <f t="shared" si="15"/>
      </c>
      <c r="K28" s="26">
        <f t="shared" si="15"/>
      </c>
      <c r="L28" s="26">
        <f t="shared" si="15"/>
      </c>
      <c r="M28" s="26">
        <f t="shared" si="15"/>
      </c>
      <c r="N28" s="26">
        <f t="shared" si="15"/>
      </c>
      <c r="O28" s="26">
        <f t="shared" si="15"/>
      </c>
      <c r="P28" s="86">
        <f t="shared" si="5"/>
        <v>0</v>
      </c>
      <c r="Q28" s="66">
        <f t="shared" si="6"/>
        <v>0</v>
      </c>
      <c r="R28" s="66">
        <f t="shared" si="7"/>
        <v>0</v>
      </c>
      <c r="S28" s="66">
        <f t="shared" si="8"/>
        <v>0</v>
      </c>
      <c r="T28" s="98"/>
      <c r="U28" s="39"/>
    </row>
    <row r="29" spans="1:21" ht="24.75" customHeight="1" thickTop="1">
      <c r="A29" s="45" t="s">
        <v>37</v>
      </c>
      <c r="B29" s="27" t="s">
        <v>38</v>
      </c>
      <c r="C29" s="27" t="s">
        <v>39</v>
      </c>
      <c r="D29" s="28">
        <f>IF(OR(D2="実",D2="予"),D16-D27,"")</f>
        <v>0</v>
      </c>
      <c r="E29" s="28">
        <f aca="true" t="shared" si="16" ref="E29:O29">IF(OR(E2="実",E2="予"),E16-E27,"")</f>
        <v>0</v>
      </c>
      <c r="F29" s="28">
        <f t="shared" si="16"/>
        <v>0</v>
      </c>
      <c r="G29" s="28">
        <f t="shared" si="16"/>
        <v>0</v>
      </c>
      <c r="H29" s="28">
        <f t="shared" si="16"/>
        <v>0</v>
      </c>
      <c r="I29" s="28">
        <f t="shared" si="16"/>
      </c>
      <c r="J29" s="28">
        <f t="shared" si="16"/>
      </c>
      <c r="K29" s="28">
        <f t="shared" si="16"/>
      </c>
      <c r="L29" s="28">
        <f t="shared" si="16"/>
      </c>
      <c r="M29" s="28">
        <f t="shared" si="16"/>
      </c>
      <c r="N29" s="28">
        <f t="shared" si="16"/>
      </c>
      <c r="O29" s="28">
        <f t="shared" si="16"/>
      </c>
      <c r="P29" s="84">
        <f t="shared" si="5"/>
        <v>0</v>
      </c>
      <c r="Q29" s="67">
        <f t="shared" si="6"/>
        <v>0</v>
      </c>
      <c r="R29" s="67">
        <f t="shared" si="7"/>
        <v>0</v>
      </c>
      <c r="S29" s="67">
        <f t="shared" si="8"/>
        <v>0</v>
      </c>
      <c r="T29" s="98"/>
      <c r="U29" s="39"/>
    </row>
    <row r="30" spans="1:21" ht="24.75" customHeight="1">
      <c r="A30" s="29"/>
      <c r="B30" s="11" t="s">
        <v>40</v>
      </c>
      <c r="C30" s="13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82">
        <f t="shared" si="5"/>
        <v>0</v>
      </c>
      <c r="Q30" s="61">
        <f t="shared" si="6"/>
        <v>0</v>
      </c>
      <c r="R30" s="61">
        <f t="shared" si="7"/>
        <v>0</v>
      </c>
      <c r="S30" s="61">
        <f t="shared" si="8"/>
        <v>0</v>
      </c>
      <c r="T30" s="98"/>
      <c r="U30" s="39"/>
    </row>
    <row r="31" spans="1:21" ht="24.75" customHeight="1">
      <c r="A31" s="30"/>
      <c r="B31" s="16" t="s">
        <v>41</v>
      </c>
      <c r="C31" s="17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7">
        <f t="shared" si="5"/>
        <v>0</v>
      </c>
      <c r="Q31" s="62">
        <f t="shared" si="6"/>
        <v>0</v>
      </c>
      <c r="R31" s="62">
        <f t="shared" si="7"/>
        <v>0</v>
      </c>
      <c r="S31" s="62">
        <f t="shared" si="8"/>
        <v>0</v>
      </c>
      <c r="T31" s="98"/>
      <c r="U31" s="39"/>
    </row>
    <row r="32" spans="1:21" ht="24.75" customHeight="1">
      <c r="A32" s="30"/>
      <c r="B32" s="94" t="s">
        <v>42</v>
      </c>
      <c r="C32" s="95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77">
        <f t="shared" si="5"/>
        <v>0</v>
      </c>
      <c r="Q32" s="62">
        <f t="shared" si="6"/>
        <v>0</v>
      </c>
      <c r="R32" s="62">
        <f t="shared" si="7"/>
        <v>0</v>
      </c>
      <c r="S32" s="62">
        <f t="shared" si="8"/>
        <v>0</v>
      </c>
      <c r="T32" s="98"/>
      <c r="U32" s="39"/>
    </row>
    <row r="33" spans="1:21" ht="24.75" customHeight="1">
      <c r="A33" s="30"/>
      <c r="B33" s="54"/>
      <c r="C33" s="1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9">
        <f t="shared" si="5"/>
        <v>0</v>
      </c>
      <c r="Q33" s="62">
        <f t="shared" si="6"/>
        <v>0</v>
      </c>
      <c r="R33" s="62">
        <f t="shared" si="7"/>
        <v>0</v>
      </c>
      <c r="S33" s="62">
        <f t="shared" si="8"/>
        <v>0</v>
      </c>
      <c r="T33" s="98"/>
      <c r="U33" s="39"/>
    </row>
    <row r="34" spans="1:21" ht="24.75" customHeight="1">
      <c r="A34" s="30"/>
      <c r="B34" s="13" t="s">
        <v>13</v>
      </c>
      <c r="C34" s="13" t="s">
        <v>43</v>
      </c>
      <c r="D34" s="14">
        <f>IF(OR(D2="実",D2="予"),SUM(D30:D33),"")</f>
        <v>0</v>
      </c>
      <c r="E34" s="14">
        <f aca="true" t="shared" si="17" ref="E34:O34">IF(OR(E2="実",E2="予"),SUM(E30:E33),"")</f>
        <v>0</v>
      </c>
      <c r="F34" s="14">
        <f t="shared" si="17"/>
        <v>0</v>
      </c>
      <c r="G34" s="14">
        <f t="shared" si="17"/>
        <v>0</v>
      </c>
      <c r="H34" s="14">
        <f t="shared" si="17"/>
        <v>0</v>
      </c>
      <c r="I34" s="14">
        <f t="shared" si="17"/>
      </c>
      <c r="J34" s="14">
        <f t="shared" si="17"/>
      </c>
      <c r="K34" s="14">
        <f t="shared" si="17"/>
      </c>
      <c r="L34" s="14">
        <f t="shared" si="17"/>
      </c>
      <c r="M34" s="14">
        <f t="shared" si="17"/>
      </c>
      <c r="N34" s="14">
        <f t="shared" si="17"/>
      </c>
      <c r="O34" s="14">
        <f t="shared" si="17"/>
      </c>
      <c r="P34" s="80">
        <f t="shared" si="5"/>
        <v>0</v>
      </c>
      <c r="Q34" s="61">
        <f t="shared" si="6"/>
        <v>0</v>
      </c>
      <c r="R34" s="61">
        <f t="shared" si="7"/>
        <v>0</v>
      </c>
      <c r="S34" s="61">
        <f t="shared" si="8"/>
        <v>0</v>
      </c>
      <c r="T34" s="98"/>
      <c r="U34" s="39"/>
    </row>
    <row r="35" spans="1:21" ht="24.75" customHeight="1">
      <c r="A35" s="46" t="s">
        <v>44</v>
      </c>
      <c r="B35" s="13" t="s">
        <v>45</v>
      </c>
      <c r="C35" s="13" t="s">
        <v>46</v>
      </c>
      <c r="D35" s="14">
        <f>IF(OR(D2="実",D2="予"),D7+D29-D34,"")</f>
        <v>0</v>
      </c>
      <c r="E35" s="14">
        <f aca="true" t="shared" si="18" ref="E35:O35">IF(OR(E2="実",E2="予"),E7+E29-E34,"")</f>
        <v>0</v>
      </c>
      <c r="F35" s="14">
        <f t="shared" si="18"/>
        <v>0</v>
      </c>
      <c r="G35" s="14">
        <f t="shared" si="18"/>
        <v>0</v>
      </c>
      <c r="H35" s="14">
        <f t="shared" si="18"/>
        <v>0</v>
      </c>
      <c r="I35" s="14">
        <f t="shared" si="18"/>
      </c>
      <c r="J35" s="14">
        <f t="shared" si="18"/>
      </c>
      <c r="K35" s="14">
        <f t="shared" si="18"/>
      </c>
      <c r="L35" s="14">
        <f t="shared" si="18"/>
      </c>
      <c r="M35" s="14">
        <f t="shared" si="18"/>
      </c>
      <c r="N35" s="14">
        <f t="shared" si="18"/>
      </c>
      <c r="O35" s="14">
        <f t="shared" si="18"/>
      </c>
      <c r="P35" s="72">
        <f>IF(P2=0,"",P7+P29-P34)</f>
        <v>0</v>
      </c>
      <c r="Q35" s="61">
        <f>IF(P2=0,"",Q7+Q29-Q34)</f>
        <v>0</v>
      </c>
      <c r="R35" s="61">
        <f>IF(R2=0,"",R7+R29-R34)</f>
        <v>0</v>
      </c>
      <c r="S35" s="61">
        <f>IF(S2=0,"",S7+S29-S34)</f>
        <v>0</v>
      </c>
      <c r="T35" s="98"/>
      <c r="U35" s="39"/>
    </row>
    <row r="36" spans="1:21" ht="24.75" customHeight="1">
      <c r="A36" s="29"/>
      <c r="B36" s="11" t="s">
        <v>47</v>
      </c>
      <c r="C36" s="13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72">
        <f>IF($P$2=1,SUM(D36),IF($P$2=2,SUM(D36:E36),IF($P$2=3,SUM(D36:F36),IF($P$2=4,SUM(D36:G36),IF($P$2=5,SUM(D36:H36),IF($P$2=6,SUM(D36:I36),IF($P$2=7,SUM(D36:J36),IF($P$2=8,SUM(D36:K36),IF($P$2=9,SUM(D36:L36),IF($P$2=10,SUM(D36:M36),IF($P$2=11,SUM(D36:N36),IF($P$2=12,SUM(D36:O36),""))))))))))))</f>
        <v>0</v>
      </c>
      <c r="Q36" s="61">
        <f>IF($P$2=0,"",P36/$P$2)</f>
        <v>0</v>
      </c>
      <c r="R36" s="90">
        <f>IF($R$2=0,"",IF($R$2=1,SUM(D36),IF($R$2=2,SUM(D36:E36),IF($R$2=3,SUM(D36:F36),IF($R$2=4,SUM(D36:G36),IF($R$2=5,SUM(D36:H36),IF($R$2=6,SUM(D36:I36),IF($R$2=7,SUM(D36:J36),IF($R$2=8,SUM(D36:K36),IF($R$2=9,SUM(D36:L36),IF($R$2=10,SUM(D36:M36),IF($R$2=11,SUM(D36:N36),IF($R$2=12,SUM(D36:O36),""))))))))))))/$R$2)</f>
        <v>0</v>
      </c>
      <c r="S36" s="61">
        <f t="shared" si="8"/>
        <v>0</v>
      </c>
      <c r="T36" s="98"/>
      <c r="U36" s="39"/>
    </row>
    <row r="37" spans="1:21" ht="24.75" customHeight="1">
      <c r="A37" s="30"/>
      <c r="B37" s="16" t="s">
        <v>48</v>
      </c>
      <c r="C37" s="17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74">
        <f>IF($P$2=1,SUM(D37),IF($P$2=2,SUM(D37:E37),IF($P$2=3,SUM(D37:F37),IF($P$2=4,SUM(D37:G37),IF($P$2=5,SUM(D37:H37),IF($P$2=6,SUM(D37:I37),IF($P$2=7,SUM(D37:J37),IF($P$2=8,SUM(D37:K37),IF($P$2=9,SUM(D37:L37),IF($P$2=10,SUM(D37:M37),IF($P$2=11,SUM(D37:N37),IF($P$2=12,SUM(D37:O37),""))))))))))))</f>
        <v>0</v>
      </c>
      <c r="Q37" s="88">
        <f>IF($P$2=0,"",P37/$P$2)</f>
        <v>0</v>
      </c>
      <c r="R37" s="91">
        <f>IF($R$2=0,"",IF($R$2=1,SUM(D37),IF($R$2=2,SUM(D37:E37),IF($R$2=3,SUM(D37:F37),IF($R$2=4,SUM(D37:G37),IF($R$2=5,SUM(D37:H37),IF($R$2=6,SUM(D37:I37),IF($R$2=7,SUM(D37:J37),IF($R$2=8,SUM(D37:K37),IF($R$2=9,SUM(D37:L37),IF($R$2=10,SUM(D37:M37),IF($R$2=11,SUM(D37:N37),IF($R$2=12,SUM(D37:O37),""))))))))))))/$R$2)</f>
        <v>0</v>
      </c>
      <c r="S37" s="62">
        <f t="shared" si="8"/>
        <v>0</v>
      </c>
      <c r="T37" s="98"/>
      <c r="U37" s="39"/>
    </row>
    <row r="38" spans="1:21" ht="24.75" customHeight="1">
      <c r="A38" s="30"/>
      <c r="B38" s="54"/>
      <c r="C38" s="17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74">
        <f>IF($P$2=1,SUM(D38),IF($P$2=2,SUM(D38:E38),IF($P$2=3,SUM(D38:F38),IF($P$2=4,SUM(D38:G38),IF($P$2=5,SUM(D38:H38),IF($P$2=6,SUM(D38:I38),IF($P$2=7,SUM(D38:J38),IF($P$2=8,SUM(D38:K38),IF($P$2=9,SUM(D38:L38),IF($P$2=10,SUM(D38:M38),IF($P$2=11,SUM(D38:N38),IF($P$2=12,SUM(D38:O38),""))))))))))))</f>
        <v>0</v>
      </c>
      <c r="Q38" s="89">
        <f>IF($P$2=0,"",P38/$P$2)</f>
        <v>0</v>
      </c>
      <c r="R38" s="91">
        <f>IF($R$2=0,"",IF($R$2=1,SUM(D38),IF($R$2=2,SUM(D38:E38),IF($R$2=3,SUM(D38:F38),IF($R$2=4,SUM(D38:G38),IF($R$2=5,SUM(D38:H38),IF($R$2=6,SUM(D38:I38),IF($R$2=7,SUM(D38:J38),IF($R$2=8,SUM(D38:K38),IF($R$2=9,SUM(D38:L38),IF($R$2=10,SUM(D38:M38),IF($R$2=11,SUM(D38:N38),IF($R$2=12,SUM(D38:O38),""))))))))))))/$R$2)</f>
        <v>0</v>
      </c>
      <c r="S38" s="62">
        <f t="shared" si="8"/>
        <v>0</v>
      </c>
      <c r="T38" s="98"/>
      <c r="U38" s="39"/>
    </row>
    <row r="39" spans="1:21" ht="24.75" customHeight="1">
      <c r="A39" s="30"/>
      <c r="B39" s="13" t="s">
        <v>13</v>
      </c>
      <c r="C39" s="13" t="s">
        <v>49</v>
      </c>
      <c r="D39" s="14">
        <f>IF(OR(D2="実",D2="予"),SUM(D36:D38),"")</f>
        <v>0</v>
      </c>
      <c r="E39" s="14">
        <f aca="true" t="shared" si="19" ref="E39:O39">IF(OR(E2="実",E2="予"),SUM(E36:E38),"")</f>
        <v>0</v>
      </c>
      <c r="F39" s="14">
        <f t="shared" si="19"/>
        <v>0</v>
      </c>
      <c r="G39" s="14">
        <f t="shared" si="19"/>
        <v>0</v>
      </c>
      <c r="H39" s="14">
        <f t="shared" si="19"/>
        <v>0</v>
      </c>
      <c r="I39" s="14">
        <f t="shared" si="19"/>
      </c>
      <c r="J39" s="14">
        <f t="shared" si="19"/>
      </c>
      <c r="K39" s="14">
        <f t="shared" si="19"/>
      </c>
      <c r="L39" s="14">
        <f t="shared" si="19"/>
      </c>
      <c r="M39" s="14">
        <f t="shared" si="19"/>
      </c>
      <c r="N39" s="14">
        <f t="shared" si="19"/>
      </c>
      <c r="O39" s="14">
        <f t="shared" si="19"/>
      </c>
      <c r="P39" s="75">
        <f>IF($P$2=1,SUM(D39),IF($P$2=2,SUM(D39:E39),IF($P$2=3,SUM(D39:F39),IF($P$2=4,SUM(D39:G39),IF($P$2=5,SUM(D39:H39),IF($P$2=6,SUM(D39:I39),IF($P$2=7,SUM(D39:J39),IF($P$2=8,SUM(D39:K39),IF($P$2=9,SUM(D39:L39),IF($P$2=10,SUM(D39:M39),IF($P$2=11,SUM(D39:N39),IF($P$2=12,SUM(D39:O39),""))))))))))))</f>
        <v>0</v>
      </c>
      <c r="Q39" s="61">
        <f>IF($P$2=0,"",P39/$P$2)</f>
        <v>0</v>
      </c>
      <c r="R39" s="90">
        <f>IF($R$2=0,"",IF($R$2=1,SUM(D39),IF($R$2=2,SUM(D39:E39),IF($R$2=3,SUM(D39:F39),IF($R$2=4,SUM(D39:G39),IF($R$2=5,SUM(D39:H39),IF($R$2=6,SUM(D39:I39),IF($R$2=7,SUM(D39:J39),IF($R$2=8,SUM(D39:K39),IF($R$2=9,SUM(D39:L39),IF($R$2=10,SUM(D39:M39),IF($R$2=11,SUM(D39:N39),IF($R$2=12,SUM(D39:O39),""))))))))))))/$R$2)</f>
        <v>0</v>
      </c>
      <c r="S39" s="61">
        <f t="shared" si="8"/>
        <v>0</v>
      </c>
      <c r="T39" s="98"/>
      <c r="U39" s="39"/>
    </row>
    <row r="40" spans="1:21" ht="24.75" customHeight="1" thickBot="1">
      <c r="A40" s="46" t="s">
        <v>50</v>
      </c>
      <c r="B40" s="13" t="s">
        <v>51</v>
      </c>
      <c r="C40" s="13" t="s">
        <v>52</v>
      </c>
      <c r="D40" s="14">
        <f>IF(OR(D2="実",D2="予"),D35+D39,"")</f>
        <v>0</v>
      </c>
      <c r="E40" s="14">
        <f aca="true" t="shared" si="20" ref="E40:O40">IF(OR(E2="実",E2="予"),E35+E39,"")</f>
        <v>0</v>
      </c>
      <c r="F40" s="14">
        <f t="shared" si="20"/>
        <v>0</v>
      </c>
      <c r="G40" s="14">
        <f t="shared" si="20"/>
        <v>0</v>
      </c>
      <c r="H40" s="14">
        <f t="shared" si="20"/>
        <v>0</v>
      </c>
      <c r="I40" s="14">
        <f t="shared" si="20"/>
      </c>
      <c r="J40" s="14">
        <f t="shared" si="20"/>
      </c>
      <c r="K40" s="14">
        <f t="shared" si="20"/>
      </c>
      <c r="L40" s="14">
        <f t="shared" si="20"/>
      </c>
      <c r="M40" s="14">
        <f t="shared" si="20"/>
      </c>
      <c r="N40" s="14">
        <f t="shared" si="20"/>
      </c>
      <c r="O40" s="69">
        <f t="shared" si="20"/>
      </c>
      <c r="P40" s="72">
        <f>IF(P2=0,"",P35+P39)</f>
        <v>0</v>
      </c>
      <c r="Q40" s="61">
        <f>IF(P2=0,"",Q35+Q39)</f>
        <v>0</v>
      </c>
      <c r="R40" s="61">
        <f>IF(R2=0,"",R35+R39)</f>
        <v>0</v>
      </c>
      <c r="S40" s="61">
        <f>IF(S2=0,"",S35+S39)</f>
        <v>0</v>
      </c>
      <c r="T40" s="98"/>
      <c r="U40" s="39"/>
    </row>
    <row r="41" spans="1:21" ht="24.75" customHeight="1" thickBot="1">
      <c r="A41" s="31" t="s">
        <v>53</v>
      </c>
      <c r="B41" s="32"/>
      <c r="C41" s="32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70"/>
      <c r="P41" s="73">
        <f>IF($P$2=1,SUM(D41),IF($P$2=2,SUM(D41:E41),IF($P$2=3,SUM(D41:F41),IF($P$2=4,SUM(D41:G41),IF($P$2=5,SUM(D41:H41),IF($P$2=6,SUM(D41:I41),IF($P$2=7,SUM(D41:J41),IF($P$2=8,SUM(D41:K41),IF($P$2=9,SUM(D41:L41),IF($P$2=10,SUM(D41:M41),IF($P$2=11,SUM(D41:N41),IF($P$2=12,SUM(D41:O41),""))))))))))))</f>
        <v>0</v>
      </c>
      <c r="Q41" s="68">
        <f>IF($P$2=0,"",P41/$P$2)</f>
        <v>0</v>
      </c>
      <c r="R41" s="68">
        <f>IF($R$2=0,"",IF($R$2=1,SUM(D41),IF($R$2=2,SUM(D41:E41),IF($R$2=3,SUM(D41:F41),IF($R$2=4,SUM(D41:G41),IF($R$2=5,SUM(D41:H41),IF($R$2=6,SUM(D41:I41),IF($R$2=7,SUM(D41:J41),IF($R$2=8,SUM(D41:K41),IF($R$2=9,SUM(D41:L41),IF($R$2=10,SUM(D41:M41),IF($R$2=11,SUM(D41:N41),IF($R$2=12,SUM(D41:O41),""))))))))))))/$R$2)</f>
        <v>0</v>
      </c>
      <c r="S41" s="68">
        <f>IF($S$2=0,"",(P41-N(R41)*$R$2)/$S$2)</f>
        <v>0</v>
      </c>
      <c r="T41" s="99"/>
      <c r="U41" s="39"/>
    </row>
    <row r="42" spans="1:256" ht="14.25">
      <c r="A42" s="49" t="s">
        <v>54</v>
      </c>
      <c r="B42" s="48" t="s">
        <v>64</v>
      </c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108"/>
      <c r="Q42" s="34"/>
      <c r="R42" s="34"/>
      <c r="S42" s="34"/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ht="24.75" customHeight="1">
      <c r="B43" s="102" t="s">
        <v>65</v>
      </c>
    </row>
    <row r="44" spans="1:2" ht="24.75" customHeight="1">
      <c r="A44" s="55" t="s">
        <v>55</v>
      </c>
      <c r="B44" s="57" t="s">
        <v>67</v>
      </c>
    </row>
    <row r="45" spans="1:2" ht="24.75" customHeight="1">
      <c r="A45" s="55" t="s">
        <v>56</v>
      </c>
      <c r="B45" s="57" t="s">
        <v>62</v>
      </c>
    </row>
    <row r="46" spans="1:2" ht="24.75" customHeight="1">
      <c r="A46" s="56"/>
      <c r="B46" s="58" t="s">
        <v>63</v>
      </c>
    </row>
    <row r="47" spans="1:2" ht="24.75" customHeight="1">
      <c r="A47" s="55" t="s">
        <v>57</v>
      </c>
      <c r="B47" s="57" t="s">
        <v>58</v>
      </c>
    </row>
    <row r="48" spans="1:2" ht="24.75" customHeight="1">
      <c r="A48" s="55" t="s">
        <v>59</v>
      </c>
      <c r="B48" s="57" t="s">
        <v>60</v>
      </c>
    </row>
    <row r="49" spans="1:2" ht="24.75" customHeight="1">
      <c r="A49" s="55"/>
      <c r="B49" s="57"/>
    </row>
    <row r="50" spans="1:2" ht="24.75" customHeight="1">
      <c r="A50" s="56"/>
      <c r="B50" s="56"/>
    </row>
    <row r="51" spans="1:2" ht="24.75" customHeight="1">
      <c r="A51" s="56"/>
      <c r="B51" s="56"/>
    </row>
  </sheetData>
  <sheetProtection sheet="1" objects="1" scenarios="1"/>
  <dataValidations count="1">
    <dataValidation type="list" allowBlank="1" showInputMessage="1" showErrorMessage="1" sqref="D2:O2">
      <formula1>"　,実,予"</formula1>
    </dataValidation>
  </dataValidations>
  <printOptions/>
  <pageMargins left="0.6299212598425197" right="0.2755905511811024" top="0.31496062992125984" bottom="0.3937007874015748" header="0.1968503937007874" footer="0.3937007874015748"/>
  <pageSetup fitToHeight="1" fitToWidth="1" horizontalDpi="600" verticalDpi="600" orientation="landscape" paperSize="8" scale="81" r:id="rId2"/>
  <headerFooter alignWithMargins="0">
    <oddFooter>&amp;R&amp;"ＭＳ 明朝,標準"様式201907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辻井</dc:creator>
  <cp:keywords/>
  <dc:description/>
  <cp:lastModifiedBy>kitagawa</cp:lastModifiedBy>
  <cp:lastPrinted>2019-07-24T08:31:58Z</cp:lastPrinted>
  <dcterms:created xsi:type="dcterms:W3CDTF">2018-10-15T07:33:25Z</dcterms:created>
  <dcterms:modified xsi:type="dcterms:W3CDTF">2019-07-26T07:00:06Z</dcterms:modified>
  <cp:category/>
  <cp:version/>
  <cp:contentType/>
  <cp:contentStatus/>
</cp:coreProperties>
</file>