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takahashik\Desktop\"/>
    </mc:Choice>
  </mc:AlternateContent>
  <xr:revisionPtr revIDLastSave="0" documentId="8_{71F677BD-E800-4D42-B9AF-EDDE1CB5BEFF}" xr6:coauthVersionLast="47" xr6:coauthVersionMax="47" xr10:uidLastSave="{00000000-0000-0000-0000-000000000000}"/>
  <bookViews>
    <workbookView xWindow="-120" yWindow="-120" windowWidth="28110" windowHeight="16440" activeTab="6" xr2:uid="{00000000-000D-0000-FFFF-FFFF00000000}"/>
  </bookViews>
  <sheets>
    <sheet name="入力方法" sheetId="24" r:id="rId1"/>
    <sheet name="単価マスタ" sheetId="20" r:id="rId2"/>
    <sheet name="顧客層・店舗マスター" sheetId="21" r:id="rId3"/>
    <sheet name="人件費マスター" sheetId="22" r:id="rId4"/>
    <sheet name="人件費マスター (コロナ後)" sheetId="23" r:id="rId5"/>
    <sheet name="収支計画" sheetId="12" r:id="rId6"/>
    <sheet name="資金繰計画" sheetId="13" r:id="rId7"/>
  </sheets>
  <definedNames>
    <definedName name="_xlnm.Print_Area" localSheetId="2">顧客層・店舗マスター!$A$1:$P$82</definedName>
    <definedName name="_xlnm.Print_Area" localSheetId="6">資金繰計画!$A$1:$M$45</definedName>
    <definedName name="_xlnm.Print_Area" localSheetId="5">収支計画!$C$1:$Q$68</definedName>
    <definedName name="_xlnm.Print_Area" localSheetId="1">単価マスタ!$A$1:$AH$74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21" l="1"/>
  <c r="J19" i="21"/>
  <c r="G19" i="21"/>
  <c r="AH74" i="20"/>
  <c r="AH73" i="20"/>
  <c r="AH72" i="20"/>
  <c r="AH71" i="20"/>
  <c r="AH70" i="20"/>
  <c r="AH69" i="20"/>
  <c r="AH68" i="20"/>
  <c r="AH67" i="20"/>
  <c r="AH66" i="20"/>
  <c r="AH65" i="20"/>
  <c r="AH64" i="20"/>
  <c r="AH63" i="20"/>
  <c r="AH62" i="20"/>
  <c r="AH61" i="20"/>
  <c r="AF74" i="20"/>
  <c r="AF73" i="20"/>
  <c r="AF72" i="20"/>
  <c r="AF71" i="20"/>
  <c r="AF70" i="20"/>
  <c r="AF69" i="20"/>
  <c r="AF68" i="20"/>
  <c r="AF67" i="20"/>
  <c r="AF66" i="20"/>
  <c r="AF65" i="20"/>
  <c r="AF64" i="20"/>
  <c r="AF63" i="20"/>
  <c r="AF62" i="20"/>
  <c r="AF61" i="20"/>
  <c r="AD74" i="20"/>
  <c r="AD73" i="20"/>
  <c r="AD72" i="20"/>
  <c r="AD71" i="20"/>
  <c r="AD70" i="20"/>
  <c r="AD69" i="20"/>
  <c r="AD68" i="20"/>
  <c r="AD67" i="20"/>
  <c r="AD66" i="20"/>
  <c r="AD65" i="20"/>
  <c r="AD64" i="20"/>
  <c r="AD63" i="20"/>
  <c r="AD62" i="20"/>
  <c r="AD61" i="20"/>
  <c r="AB74" i="20"/>
  <c r="AB73" i="20"/>
  <c r="AB72" i="20"/>
  <c r="AB71" i="20"/>
  <c r="AB70" i="20"/>
  <c r="AB69" i="20"/>
  <c r="AB68" i="20"/>
  <c r="AB67" i="20"/>
  <c r="AB66" i="20"/>
  <c r="AB65" i="20"/>
  <c r="AB64" i="20"/>
  <c r="AB63" i="20"/>
  <c r="AB62" i="20"/>
  <c r="AB61" i="20"/>
  <c r="Z74" i="20"/>
  <c r="Z73" i="20"/>
  <c r="Z72" i="20"/>
  <c r="Z71" i="20"/>
  <c r="Z70" i="20"/>
  <c r="Z69" i="20"/>
  <c r="Z68" i="20"/>
  <c r="Z67" i="20"/>
  <c r="Z66" i="20"/>
  <c r="Z65" i="20"/>
  <c r="Z64" i="20"/>
  <c r="Z63" i="20"/>
  <c r="Z62" i="20"/>
  <c r="Z61" i="20"/>
  <c r="X74" i="20"/>
  <c r="X73" i="20"/>
  <c r="X72" i="20"/>
  <c r="X71" i="20"/>
  <c r="X70" i="20"/>
  <c r="X69" i="20"/>
  <c r="X68" i="20"/>
  <c r="X67" i="20"/>
  <c r="X66" i="20"/>
  <c r="X65" i="20"/>
  <c r="X64" i="20"/>
  <c r="X63" i="20"/>
  <c r="X62" i="20"/>
  <c r="X61" i="20"/>
  <c r="V74" i="20"/>
  <c r="V73" i="20"/>
  <c r="V72" i="20"/>
  <c r="V71" i="20"/>
  <c r="V70" i="20"/>
  <c r="V69" i="20"/>
  <c r="V68" i="20"/>
  <c r="V67" i="20"/>
  <c r="V66" i="20"/>
  <c r="V65" i="20"/>
  <c r="V64" i="20"/>
  <c r="V63" i="20"/>
  <c r="V62" i="20"/>
  <c r="V61" i="20"/>
  <c r="T74" i="20"/>
  <c r="T73" i="20"/>
  <c r="T72" i="20"/>
  <c r="T71" i="20"/>
  <c r="T70" i="20"/>
  <c r="T69" i="20"/>
  <c r="T68" i="20"/>
  <c r="T67" i="20"/>
  <c r="T66" i="20"/>
  <c r="T65" i="20"/>
  <c r="T64" i="20"/>
  <c r="T63" i="20"/>
  <c r="T62" i="20"/>
  <c r="T61" i="20"/>
  <c r="R74" i="20"/>
  <c r="R73" i="20"/>
  <c r="R72" i="20"/>
  <c r="R71" i="20"/>
  <c r="R70" i="20"/>
  <c r="R69" i="20"/>
  <c r="R68" i="20"/>
  <c r="R67" i="20"/>
  <c r="R66" i="20"/>
  <c r="R65" i="20"/>
  <c r="R64" i="20"/>
  <c r="R63" i="20"/>
  <c r="R62" i="20"/>
  <c r="R61" i="20"/>
  <c r="P74" i="20"/>
  <c r="P73" i="20"/>
  <c r="P72" i="20"/>
  <c r="P71" i="20"/>
  <c r="P70" i="20"/>
  <c r="P69" i="20"/>
  <c r="P68" i="20"/>
  <c r="P67" i="20"/>
  <c r="P66" i="20"/>
  <c r="P65" i="20"/>
  <c r="P64" i="20"/>
  <c r="P63" i="20"/>
  <c r="P62" i="20"/>
  <c r="P61" i="20"/>
  <c r="N74" i="20"/>
  <c r="N73" i="20"/>
  <c r="N72" i="20"/>
  <c r="N71" i="20"/>
  <c r="N70" i="20"/>
  <c r="N69" i="20"/>
  <c r="N68" i="20"/>
  <c r="N67" i="20"/>
  <c r="N66" i="20"/>
  <c r="N65" i="20"/>
  <c r="N64" i="20"/>
  <c r="N63" i="20"/>
  <c r="N62" i="20"/>
  <c r="N61" i="20"/>
  <c r="L74" i="20"/>
  <c r="L73" i="20"/>
  <c r="L72" i="20"/>
  <c r="L71" i="20"/>
  <c r="L70" i="20"/>
  <c r="L69" i="20"/>
  <c r="L68" i="20"/>
  <c r="L67" i="20"/>
  <c r="L66" i="20"/>
  <c r="L65" i="20"/>
  <c r="L64" i="20"/>
  <c r="L63" i="20"/>
  <c r="L62" i="20"/>
  <c r="L61" i="20"/>
  <c r="J74" i="20"/>
  <c r="J73" i="20"/>
  <c r="J72" i="20"/>
  <c r="J71" i="20"/>
  <c r="J70" i="20"/>
  <c r="J69" i="20"/>
  <c r="J68" i="20"/>
  <c r="J67" i="20"/>
  <c r="J66" i="20"/>
  <c r="J65" i="20"/>
  <c r="J64" i="20"/>
  <c r="J63" i="20"/>
  <c r="J62" i="20"/>
  <c r="J61" i="20"/>
  <c r="H74" i="20"/>
  <c r="H73" i="20"/>
  <c r="H72" i="20"/>
  <c r="H71" i="20"/>
  <c r="H70" i="20"/>
  <c r="H69" i="20"/>
  <c r="H68" i="20"/>
  <c r="H67" i="20"/>
  <c r="H66" i="20"/>
  <c r="H65" i="20"/>
  <c r="H64" i="20"/>
  <c r="H63" i="20"/>
  <c r="H62" i="20"/>
  <c r="H61" i="20"/>
  <c r="F66" i="20"/>
  <c r="F65" i="20"/>
  <c r="E64" i="20"/>
  <c r="D63" i="20"/>
  <c r="E74" i="20"/>
  <c r="F74" i="20" s="1"/>
  <c r="D74" i="20"/>
  <c r="E73" i="20"/>
  <c r="F73" i="20" s="1"/>
  <c r="D73" i="20"/>
  <c r="F72" i="20"/>
  <c r="E72" i="20"/>
  <c r="D72" i="20"/>
  <c r="E71" i="20"/>
  <c r="F71" i="20" s="1"/>
  <c r="D71" i="20"/>
  <c r="E70" i="20"/>
  <c r="F70" i="20" s="1"/>
  <c r="D70" i="20"/>
  <c r="E69" i="20"/>
  <c r="F69" i="20" s="1"/>
  <c r="D69" i="20"/>
  <c r="E68" i="20"/>
  <c r="F68" i="20" s="1"/>
  <c r="D68" i="20"/>
  <c r="E67" i="20"/>
  <c r="F67" i="20" s="1"/>
  <c r="D67" i="20"/>
  <c r="E66" i="20"/>
  <c r="D66" i="20"/>
  <c r="E65" i="20"/>
  <c r="D65" i="20"/>
  <c r="F64" i="20"/>
  <c r="D64" i="20"/>
  <c r="E63" i="20"/>
  <c r="F63" i="20" s="1"/>
  <c r="E62" i="20"/>
  <c r="F62" i="20" s="1"/>
  <c r="D62" i="20"/>
  <c r="F61" i="20"/>
  <c r="E61" i="20"/>
  <c r="D61" i="20"/>
  <c r="F55" i="20"/>
  <c r="E54" i="20"/>
  <c r="E55" i="20"/>
  <c r="D55" i="20"/>
  <c r="F54" i="20"/>
  <c r="D54" i="20"/>
  <c r="E53" i="20"/>
  <c r="F53" i="20" s="1"/>
  <c r="D53" i="20"/>
  <c r="E52" i="20"/>
  <c r="F52" i="20" s="1"/>
  <c r="D52" i="20"/>
  <c r="AH36" i="20"/>
  <c r="AH46" i="20"/>
  <c r="AH45" i="20"/>
  <c r="AH44" i="20"/>
  <c r="AH43" i="20"/>
  <c r="AH42" i="20"/>
  <c r="AH41" i="20"/>
  <c r="AH40" i="20"/>
  <c r="AH39" i="20"/>
  <c r="AH38" i="20"/>
  <c r="AH37" i="20"/>
  <c r="AH35" i="20"/>
  <c r="AH34" i="20"/>
  <c r="AH33" i="20"/>
  <c r="AH32" i="20"/>
  <c r="AH31" i="20"/>
  <c r="AH30" i="20"/>
  <c r="AF46" i="20"/>
  <c r="AF45" i="20"/>
  <c r="AF44" i="20"/>
  <c r="AF43" i="20"/>
  <c r="AF42" i="20"/>
  <c r="AF41" i="20"/>
  <c r="AF40" i="20"/>
  <c r="AF39" i="20"/>
  <c r="AF38" i="20"/>
  <c r="AF37" i="20"/>
  <c r="AF36" i="20"/>
  <c r="AF35" i="20"/>
  <c r="AF34" i="20"/>
  <c r="AF33" i="20"/>
  <c r="AF32" i="20"/>
  <c r="AF31" i="20"/>
  <c r="AF30" i="20"/>
  <c r="AD46" i="20"/>
  <c r="AD45" i="20"/>
  <c r="AD44" i="20"/>
  <c r="AD43" i="20"/>
  <c r="AD42" i="20"/>
  <c r="AD41" i="20"/>
  <c r="AD40" i="20"/>
  <c r="AD39" i="20"/>
  <c r="AD38" i="20"/>
  <c r="AD37" i="20"/>
  <c r="AD36" i="20"/>
  <c r="AD35" i="20"/>
  <c r="AD34" i="20"/>
  <c r="AD33" i="20"/>
  <c r="AD32" i="20"/>
  <c r="AD31" i="20"/>
  <c r="AD30" i="20"/>
  <c r="AB46" i="20"/>
  <c r="AB45" i="20"/>
  <c r="AB44" i="20"/>
  <c r="AB43" i="20"/>
  <c r="AB42" i="20"/>
  <c r="AB41" i="20"/>
  <c r="AB40" i="20"/>
  <c r="AB39" i="20"/>
  <c r="AB38" i="20"/>
  <c r="AB37" i="20"/>
  <c r="AB36" i="20"/>
  <c r="AB35" i="20"/>
  <c r="AB34" i="20"/>
  <c r="AB33" i="20"/>
  <c r="AB32" i="20"/>
  <c r="AB31" i="20"/>
  <c r="AB30" i="20"/>
  <c r="Z30" i="20"/>
  <c r="Z46" i="20"/>
  <c r="Z45" i="20"/>
  <c r="Z44" i="20"/>
  <c r="Z43" i="20"/>
  <c r="Z42" i="20"/>
  <c r="Z41" i="20"/>
  <c r="Z40" i="20"/>
  <c r="Z39" i="20"/>
  <c r="Z38" i="20"/>
  <c r="Z37" i="20"/>
  <c r="Z36" i="20"/>
  <c r="Z35" i="20"/>
  <c r="Z34" i="20"/>
  <c r="Z33" i="20"/>
  <c r="Z32" i="20"/>
  <c r="Z31" i="20"/>
  <c r="X30" i="20"/>
  <c r="X46" i="20"/>
  <c r="X45" i="20"/>
  <c r="X44" i="20"/>
  <c r="X43" i="20"/>
  <c r="X42" i="20"/>
  <c r="X41" i="20"/>
  <c r="X40" i="20"/>
  <c r="X39" i="20"/>
  <c r="X38" i="20"/>
  <c r="X37" i="20"/>
  <c r="X36" i="20"/>
  <c r="X35" i="20"/>
  <c r="X34" i="20"/>
  <c r="X33" i="20"/>
  <c r="X32" i="20"/>
  <c r="X31" i="20"/>
  <c r="V30" i="20"/>
  <c r="V31" i="20"/>
  <c r="V46" i="20"/>
  <c r="V45" i="20"/>
  <c r="V44" i="20"/>
  <c r="V43" i="20"/>
  <c r="V42" i="20"/>
  <c r="V41" i="20"/>
  <c r="V40" i="20"/>
  <c r="V39" i="20"/>
  <c r="V38" i="20"/>
  <c r="V37" i="20"/>
  <c r="V36" i="20"/>
  <c r="V35" i="20"/>
  <c r="V34" i="20"/>
  <c r="V33" i="20"/>
  <c r="V32" i="20"/>
  <c r="T32" i="20"/>
  <c r="T46" i="20"/>
  <c r="T45" i="20"/>
  <c r="T44" i="20"/>
  <c r="T43" i="20"/>
  <c r="T42" i="20"/>
  <c r="T41" i="20"/>
  <c r="T40" i="20"/>
  <c r="T39" i="20"/>
  <c r="T38" i="20"/>
  <c r="T37" i="20"/>
  <c r="T36" i="20"/>
  <c r="T35" i="20"/>
  <c r="T34" i="20"/>
  <c r="T33" i="20"/>
  <c r="T31" i="20"/>
  <c r="T30" i="20"/>
  <c r="R31" i="20"/>
  <c r="R46" i="20"/>
  <c r="R45" i="20"/>
  <c r="R44" i="20"/>
  <c r="R43" i="20"/>
  <c r="R42" i="20"/>
  <c r="R41" i="20"/>
  <c r="R40" i="20"/>
  <c r="R39" i="20"/>
  <c r="R38" i="20"/>
  <c r="R37" i="20"/>
  <c r="R36" i="20"/>
  <c r="R35" i="20"/>
  <c r="R34" i="20"/>
  <c r="R33" i="20"/>
  <c r="R32" i="20"/>
  <c r="R30" i="20"/>
  <c r="P30" i="20"/>
  <c r="P46" i="20"/>
  <c r="P45" i="20"/>
  <c r="P44" i="20"/>
  <c r="P43" i="20"/>
  <c r="P42" i="20"/>
  <c r="P41" i="20"/>
  <c r="P40" i="20"/>
  <c r="P39" i="20"/>
  <c r="P38" i="20"/>
  <c r="P37" i="20"/>
  <c r="P36" i="20"/>
  <c r="P35" i="20"/>
  <c r="P34" i="20"/>
  <c r="P33" i="20"/>
  <c r="P32" i="20"/>
  <c r="P31" i="20"/>
  <c r="N33" i="20"/>
  <c r="N46" i="20"/>
  <c r="N45" i="20"/>
  <c r="N44" i="20"/>
  <c r="N43" i="20"/>
  <c r="N42" i="20"/>
  <c r="N41" i="20"/>
  <c r="N40" i="20"/>
  <c r="N39" i="20"/>
  <c r="N38" i="20"/>
  <c r="N37" i="20"/>
  <c r="N36" i="20"/>
  <c r="N35" i="20"/>
  <c r="N34" i="20"/>
  <c r="N32" i="20"/>
  <c r="N31" i="20"/>
  <c r="N30" i="20"/>
  <c r="L34" i="20"/>
  <c r="L46" i="20"/>
  <c r="L45" i="20"/>
  <c r="L44" i="20"/>
  <c r="L43" i="20"/>
  <c r="L42" i="20"/>
  <c r="L41" i="20"/>
  <c r="L40" i="20"/>
  <c r="L39" i="20"/>
  <c r="L38" i="20"/>
  <c r="L37" i="20"/>
  <c r="L36" i="20"/>
  <c r="L35" i="20"/>
  <c r="L33" i="20"/>
  <c r="L32" i="20"/>
  <c r="L31" i="20"/>
  <c r="L30" i="20"/>
  <c r="J46" i="20"/>
  <c r="J45" i="20"/>
  <c r="J44" i="20"/>
  <c r="J43" i="20"/>
  <c r="J42" i="20"/>
  <c r="J41" i="20"/>
  <c r="J40" i="20"/>
  <c r="J39" i="20"/>
  <c r="J38" i="20"/>
  <c r="J37" i="20"/>
  <c r="J36" i="20"/>
  <c r="J35" i="20"/>
  <c r="J34" i="20"/>
  <c r="J33" i="20"/>
  <c r="J32" i="20"/>
  <c r="J31" i="20"/>
  <c r="J30" i="20"/>
  <c r="H32" i="20"/>
  <c r="H46" i="20"/>
  <c r="H45" i="20"/>
  <c r="H44" i="20"/>
  <c r="H43" i="20"/>
  <c r="H42" i="20"/>
  <c r="H41" i="20"/>
  <c r="H40" i="20"/>
  <c r="H39" i="20"/>
  <c r="H38" i="20"/>
  <c r="H37" i="20"/>
  <c r="H36" i="20"/>
  <c r="H35" i="20"/>
  <c r="H34" i="20"/>
  <c r="H33" i="20"/>
  <c r="H31" i="20"/>
  <c r="H30" i="20"/>
  <c r="F39" i="20"/>
  <c r="E38" i="20"/>
  <c r="F36" i="20"/>
  <c r="F35" i="20"/>
  <c r="E34" i="20"/>
  <c r="E46" i="20"/>
  <c r="F46" i="20" s="1"/>
  <c r="D46" i="20"/>
  <c r="F45" i="20"/>
  <c r="E45" i="20"/>
  <c r="D45" i="20"/>
  <c r="E44" i="20"/>
  <c r="F44" i="20" s="1"/>
  <c r="D44" i="20"/>
  <c r="E43" i="20"/>
  <c r="F43" i="20" s="1"/>
  <c r="D43" i="20"/>
  <c r="E42" i="20"/>
  <c r="F42" i="20" s="1"/>
  <c r="D42" i="20"/>
  <c r="F41" i="20"/>
  <c r="E41" i="20"/>
  <c r="D41" i="20"/>
  <c r="E40" i="20"/>
  <c r="F40" i="20" s="1"/>
  <c r="D40" i="20"/>
  <c r="E39" i="20"/>
  <c r="D39" i="20"/>
  <c r="F38" i="20"/>
  <c r="D38" i="20"/>
  <c r="F37" i="20"/>
  <c r="E37" i="20"/>
  <c r="D37" i="20"/>
  <c r="E36" i="20"/>
  <c r="D36" i="20"/>
  <c r="E35" i="20"/>
  <c r="D35" i="20"/>
  <c r="F34" i="20"/>
  <c r="D34" i="20"/>
  <c r="F33" i="20"/>
  <c r="E33" i="20"/>
  <c r="D33" i="20"/>
  <c r="E32" i="20"/>
  <c r="F32" i="20" s="1"/>
  <c r="D32" i="20"/>
  <c r="E31" i="20"/>
  <c r="F31" i="20" s="1"/>
  <c r="D31" i="20"/>
  <c r="E30" i="20"/>
  <c r="F30" i="20" s="1"/>
  <c r="D30" i="20"/>
  <c r="AH24" i="20"/>
  <c r="AH23" i="20"/>
  <c r="AH22" i="20"/>
  <c r="AH21" i="20"/>
  <c r="AH20" i="20"/>
  <c r="AH19" i="20"/>
  <c r="AH18" i="20"/>
  <c r="AH17" i="20"/>
  <c r="AH16" i="20"/>
  <c r="AH15" i="20"/>
  <c r="AH14" i="20"/>
  <c r="AH13" i="20"/>
  <c r="AH12" i="20"/>
  <c r="AH11" i="20"/>
  <c r="AH10" i="20"/>
  <c r="AH9" i="20"/>
  <c r="AH8" i="20"/>
  <c r="AH7" i="20"/>
  <c r="AH6" i="20"/>
  <c r="AH5" i="20"/>
  <c r="AF24" i="20"/>
  <c r="AF23" i="20"/>
  <c r="AF22" i="20"/>
  <c r="AF21" i="20"/>
  <c r="AF20" i="20"/>
  <c r="AF19" i="20"/>
  <c r="AF18" i="20"/>
  <c r="AF17" i="20"/>
  <c r="AF16" i="20"/>
  <c r="AF15" i="20"/>
  <c r="AF14" i="20"/>
  <c r="AF13" i="20"/>
  <c r="AF12" i="20"/>
  <c r="AF11" i="20"/>
  <c r="AF10" i="20"/>
  <c r="AF9" i="20"/>
  <c r="AF8" i="20"/>
  <c r="AF7" i="20"/>
  <c r="AF6" i="20"/>
  <c r="AF5" i="20"/>
  <c r="AD24" i="20"/>
  <c r="AD23" i="20"/>
  <c r="AD22" i="20"/>
  <c r="AD21" i="20"/>
  <c r="AD20" i="20"/>
  <c r="AD19" i="20"/>
  <c r="AD18" i="20"/>
  <c r="AD17" i="20"/>
  <c r="AD16" i="20"/>
  <c r="AD15" i="20"/>
  <c r="AD14" i="20"/>
  <c r="AD13" i="20"/>
  <c r="AD12" i="20"/>
  <c r="AD11" i="20"/>
  <c r="AD10" i="20"/>
  <c r="AD9" i="20"/>
  <c r="AD8" i="20"/>
  <c r="AD7" i="20"/>
  <c r="AD6" i="20"/>
  <c r="AD5" i="20"/>
  <c r="AB24" i="20"/>
  <c r="AB23" i="20"/>
  <c r="AB22" i="20"/>
  <c r="AB21" i="20"/>
  <c r="AB20" i="20"/>
  <c r="AB19" i="20"/>
  <c r="AB18" i="20"/>
  <c r="AB17" i="20"/>
  <c r="AB16" i="20"/>
  <c r="AB15" i="20"/>
  <c r="AB14" i="20"/>
  <c r="AB13" i="20"/>
  <c r="AB12" i="20"/>
  <c r="AB11" i="20"/>
  <c r="AB10" i="20"/>
  <c r="AB9" i="20"/>
  <c r="AB8" i="20"/>
  <c r="AB7" i="20"/>
  <c r="AB6" i="20"/>
  <c r="AB5" i="20"/>
  <c r="Z24" i="20"/>
  <c r="Z23" i="20"/>
  <c r="Z22" i="20"/>
  <c r="Z21" i="20"/>
  <c r="Z20" i="20"/>
  <c r="Z19" i="20"/>
  <c r="Z18" i="20"/>
  <c r="Z17" i="20"/>
  <c r="Z16" i="20"/>
  <c r="Z15" i="20"/>
  <c r="Z14" i="20"/>
  <c r="Z13" i="20"/>
  <c r="Z12" i="20"/>
  <c r="Z11" i="20"/>
  <c r="Z10" i="20"/>
  <c r="Z9" i="20"/>
  <c r="Z8" i="20"/>
  <c r="Z7" i="20"/>
  <c r="Z6" i="20"/>
  <c r="Z5" i="20"/>
  <c r="X24" i="20"/>
  <c r="X23" i="20"/>
  <c r="X22" i="20"/>
  <c r="X21" i="20"/>
  <c r="X20" i="20"/>
  <c r="X19" i="20"/>
  <c r="X18" i="20"/>
  <c r="X17" i="20"/>
  <c r="X16" i="20"/>
  <c r="X15" i="20"/>
  <c r="X14" i="20"/>
  <c r="X13" i="20"/>
  <c r="X12" i="20"/>
  <c r="X11" i="20"/>
  <c r="X10" i="20"/>
  <c r="X9" i="20"/>
  <c r="X8" i="20"/>
  <c r="X7" i="20"/>
  <c r="X6" i="20"/>
  <c r="X5" i="20"/>
  <c r="V24" i="20"/>
  <c r="V23" i="20"/>
  <c r="V22" i="20"/>
  <c r="V21" i="20"/>
  <c r="V20" i="20"/>
  <c r="V19" i="20"/>
  <c r="V18" i="20"/>
  <c r="V17" i="20"/>
  <c r="V16" i="20"/>
  <c r="V15" i="20"/>
  <c r="V14" i="20"/>
  <c r="V13" i="20"/>
  <c r="V12" i="20"/>
  <c r="V11" i="20"/>
  <c r="V10" i="20"/>
  <c r="V9" i="20"/>
  <c r="V8" i="20"/>
  <c r="V7" i="20"/>
  <c r="V6" i="20"/>
  <c r="V5" i="20"/>
  <c r="T24" i="20"/>
  <c r="T23" i="20"/>
  <c r="T22" i="20"/>
  <c r="T21" i="20"/>
  <c r="T20" i="20"/>
  <c r="T19" i="20"/>
  <c r="T18" i="20"/>
  <c r="T17" i="20"/>
  <c r="T16" i="20"/>
  <c r="T15" i="20"/>
  <c r="T14" i="20"/>
  <c r="T13" i="20"/>
  <c r="T12" i="20"/>
  <c r="T11" i="20"/>
  <c r="T10" i="20"/>
  <c r="T9" i="20"/>
  <c r="T8" i="20"/>
  <c r="T7" i="20"/>
  <c r="T6" i="20"/>
  <c r="T5" i="20"/>
  <c r="R24" i="20"/>
  <c r="R23" i="20"/>
  <c r="R22" i="20"/>
  <c r="R21" i="20"/>
  <c r="R20" i="20"/>
  <c r="R19" i="20"/>
  <c r="R18" i="20"/>
  <c r="R17" i="20"/>
  <c r="R16" i="20"/>
  <c r="R15" i="20"/>
  <c r="R14" i="20"/>
  <c r="R13" i="20"/>
  <c r="R12" i="20"/>
  <c r="R11" i="20"/>
  <c r="R10" i="20"/>
  <c r="R9" i="20"/>
  <c r="R8" i="20"/>
  <c r="R7" i="20"/>
  <c r="R6" i="20"/>
  <c r="R5" i="20"/>
  <c r="P24" i="20"/>
  <c r="P23" i="20"/>
  <c r="P22" i="20"/>
  <c r="P21" i="20"/>
  <c r="P20" i="20"/>
  <c r="P19" i="20"/>
  <c r="P18" i="20"/>
  <c r="P17" i="20"/>
  <c r="P16" i="20"/>
  <c r="P15" i="20"/>
  <c r="P14" i="20"/>
  <c r="P13" i="20"/>
  <c r="P12" i="20"/>
  <c r="P11" i="20"/>
  <c r="P10" i="20"/>
  <c r="P9" i="20"/>
  <c r="P8" i="20"/>
  <c r="P7" i="20"/>
  <c r="P6" i="20"/>
  <c r="P5" i="20"/>
  <c r="N24" i="20"/>
  <c r="N23" i="20"/>
  <c r="N22" i="20"/>
  <c r="N21" i="20"/>
  <c r="N20" i="20"/>
  <c r="N19" i="20"/>
  <c r="N18" i="20"/>
  <c r="N17" i="20"/>
  <c r="N16" i="20"/>
  <c r="N15" i="20"/>
  <c r="N14" i="20"/>
  <c r="N13" i="20"/>
  <c r="N12" i="20"/>
  <c r="N11" i="20"/>
  <c r="N10" i="20"/>
  <c r="N9" i="20"/>
  <c r="N8" i="20"/>
  <c r="N7" i="20"/>
  <c r="N6" i="20"/>
  <c r="N5" i="20"/>
  <c r="L24" i="20"/>
  <c r="L23" i="20"/>
  <c r="L22" i="20"/>
  <c r="L21" i="20"/>
  <c r="L20" i="20"/>
  <c r="L19" i="20"/>
  <c r="L18" i="20"/>
  <c r="L17" i="20"/>
  <c r="L16" i="20"/>
  <c r="L15" i="20"/>
  <c r="L14" i="20"/>
  <c r="L13" i="20"/>
  <c r="L12" i="20"/>
  <c r="L11" i="20"/>
  <c r="L10" i="20"/>
  <c r="L9" i="20"/>
  <c r="L8" i="20"/>
  <c r="L7" i="20"/>
  <c r="L6" i="20"/>
  <c r="L5" i="20"/>
  <c r="J24" i="20"/>
  <c r="J23" i="20"/>
  <c r="J22" i="20"/>
  <c r="J21" i="20"/>
  <c r="J20" i="20"/>
  <c r="J19" i="20"/>
  <c r="J18" i="20"/>
  <c r="J17" i="20"/>
  <c r="J16" i="20"/>
  <c r="J15" i="20"/>
  <c r="J14" i="20"/>
  <c r="J13" i="20"/>
  <c r="J12" i="20"/>
  <c r="J11" i="20"/>
  <c r="J10" i="20"/>
  <c r="J9" i="20"/>
  <c r="J8" i="20"/>
  <c r="J7" i="20"/>
  <c r="J6" i="20"/>
  <c r="J5" i="20"/>
  <c r="H24" i="20"/>
  <c r="H23" i="20"/>
  <c r="H22" i="20"/>
  <c r="H21" i="20"/>
  <c r="H20" i="20"/>
  <c r="H19" i="20"/>
  <c r="H18" i="20"/>
  <c r="H17" i="20"/>
  <c r="H16" i="20"/>
  <c r="H15" i="20"/>
  <c r="H14" i="20"/>
  <c r="H13" i="20"/>
  <c r="H12" i="20"/>
  <c r="H11" i="20"/>
  <c r="H10" i="20"/>
  <c r="H9" i="20"/>
  <c r="H8" i="20"/>
  <c r="H7" i="20"/>
  <c r="H6" i="20"/>
  <c r="H5" i="20"/>
  <c r="F8" i="20"/>
  <c r="E24" i="20"/>
  <c r="F24" i="20" s="1"/>
  <c r="D24" i="20"/>
  <c r="E23" i="20"/>
  <c r="F23" i="20" s="1"/>
  <c r="D23" i="20"/>
  <c r="E22" i="20"/>
  <c r="F22" i="20" s="1"/>
  <c r="D22" i="20"/>
  <c r="E21" i="20"/>
  <c r="F21" i="20" s="1"/>
  <c r="D21" i="20"/>
  <c r="F20" i="20"/>
  <c r="E20" i="20"/>
  <c r="D20" i="20"/>
  <c r="F19" i="20"/>
  <c r="E19" i="20"/>
  <c r="D19" i="20"/>
  <c r="F18" i="20"/>
  <c r="E18" i="20"/>
  <c r="D18" i="20"/>
  <c r="E17" i="20"/>
  <c r="F17" i="20" s="1"/>
  <c r="D17" i="20"/>
  <c r="E16" i="20"/>
  <c r="F16" i="20" s="1"/>
  <c r="D16" i="20"/>
  <c r="E15" i="20"/>
  <c r="F15" i="20" s="1"/>
  <c r="D15" i="20"/>
  <c r="E14" i="20"/>
  <c r="F14" i="20" s="1"/>
  <c r="D14" i="20"/>
  <c r="E13" i="20"/>
  <c r="F13" i="20" s="1"/>
  <c r="D13" i="20"/>
  <c r="F12" i="20"/>
  <c r="E12" i="20"/>
  <c r="D12" i="20"/>
  <c r="F11" i="20"/>
  <c r="E11" i="20"/>
  <c r="D11" i="20"/>
  <c r="F10" i="20"/>
  <c r="E10" i="20"/>
  <c r="D10" i="20"/>
  <c r="E9" i="20"/>
  <c r="F9" i="20" s="1"/>
  <c r="D9" i="20"/>
  <c r="E8" i="20"/>
  <c r="D8" i="20"/>
  <c r="E7" i="20"/>
  <c r="F7" i="20" s="1"/>
  <c r="D7" i="20"/>
  <c r="E6" i="20"/>
  <c r="F6" i="20" s="1"/>
  <c r="D6" i="20"/>
  <c r="E5" i="20"/>
  <c r="F5" i="20" s="1"/>
  <c r="D5" i="20"/>
  <c r="C32" i="21" l="1"/>
  <c r="C37" i="21" s="1"/>
  <c r="C54" i="21" s="1"/>
  <c r="C46" i="21" l="1"/>
  <c r="C45" i="21"/>
  <c r="C44" i="21"/>
  <c r="C43" i="21"/>
  <c r="C42" i="21"/>
  <c r="C41" i="21"/>
  <c r="C40" i="21"/>
  <c r="C39" i="21"/>
  <c r="C33" i="21"/>
  <c r="C38" i="21"/>
  <c r="C47" i="21"/>
  <c r="K20" i="21"/>
  <c r="I18" i="21"/>
  <c r="J18" i="21" s="1"/>
  <c r="I17" i="21"/>
  <c r="J17" i="21" s="1"/>
  <c r="I16" i="21"/>
  <c r="J16" i="21" s="1"/>
  <c r="I15" i="21"/>
  <c r="J15" i="21" s="1"/>
  <c r="I14" i="21"/>
  <c r="J14" i="21" s="1"/>
  <c r="I13" i="21"/>
  <c r="J13" i="21" s="1"/>
  <c r="I12" i="21"/>
  <c r="J12" i="21" s="1"/>
  <c r="I11" i="21"/>
  <c r="J11" i="21" s="1"/>
  <c r="I10" i="21"/>
  <c r="J10" i="21" s="1"/>
  <c r="I9" i="21"/>
  <c r="J9" i="21" s="1"/>
  <c r="I8" i="21"/>
  <c r="J8" i="21" s="1"/>
  <c r="I7" i="21"/>
  <c r="J7" i="21" s="1"/>
  <c r="I6" i="21"/>
  <c r="J6" i="21" s="1"/>
  <c r="I5" i="21"/>
  <c r="J5" i="21" s="1"/>
  <c r="F18" i="21"/>
  <c r="G18" i="21" s="1"/>
  <c r="F17" i="21"/>
  <c r="G17" i="21" s="1"/>
  <c r="F16" i="21"/>
  <c r="G16" i="21" s="1"/>
  <c r="F15" i="21"/>
  <c r="G15" i="21" s="1"/>
  <c r="F14" i="21"/>
  <c r="G14" i="21" s="1"/>
  <c r="F13" i="21"/>
  <c r="G13" i="21" s="1"/>
  <c r="F12" i="21"/>
  <c r="G12" i="21" s="1"/>
  <c r="F11" i="21"/>
  <c r="G11" i="21" s="1"/>
  <c r="F10" i="21"/>
  <c r="G10" i="21" s="1"/>
  <c r="F9" i="21"/>
  <c r="G9" i="21" s="1"/>
  <c r="F8" i="21"/>
  <c r="G8" i="21" s="1"/>
  <c r="F7" i="21"/>
  <c r="G7" i="21" s="1"/>
  <c r="D20" i="21"/>
  <c r="C20" i="21"/>
  <c r="B20" i="21"/>
  <c r="F6" i="21"/>
  <c r="G6" i="21" s="1"/>
  <c r="F5" i="21"/>
  <c r="G5" i="21" s="1"/>
  <c r="N75" i="20"/>
  <c r="L75" i="20"/>
  <c r="N47" i="20"/>
  <c r="L47" i="20"/>
  <c r="N25" i="20"/>
  <c r="L25" i="20"/>
  <c r="AD47" i="20"/>
  <c r="AF47" i="20"/>
  <c r="AH25" i="20"/>
  <c r="AF25" i="20"/>
  <c r="AD25" i="20"/>
  <c r="AB25" i="20"/>
  <c r="Z25" i="20"/>
  <c r="X25" i="20"/>
  <c r="V25" i="20"/>
  <c r="T25" i="20"/>
  <c r="R25" i="20"/>
  <c r="P25" i="20"/>
  <c r="J25" i="20"/>
  <c r="H25" i="20"/>
  <c r="AF75" i="20"/>
  <c r="AD75" i="20"/>
  <c r="AB75" i="20"/>
  <c r="Z75" i="20"/>
  <c r="AB47" i="20"/>
  <c r="Z47" i="20"/>
  <c r="X75" i="20"/>
  <c r="V75" i="20"/>
  <c r="T75" i="20"/>
  <c r="X47" i="20"/>
  <c r="V47" i="20"/>
  <c r="T47" i="20"/>
  <c r="H75" i="20"/>
  <c r="J47" i="20"/>
  <c r="H47" i="20"/>
  <c r="O5" i="21"/>
  <c r="P5" i="21" s="1"/>
  <c r="E43" i="13"/>
  <c r="F43" i="13" s="1"/>
  <c r="G43" i="13" s="1"/>
  <c r="H43" i="13" s="1"/>
  <c r="I43" i="13" s="1"/>
  <c r="J43" i="13" s="1"/>
  <c r="K43" i="13" s="1"/>
  <c r="L43" i="13" s="1"/>
  <c r="M43" i="13" s="1"/>
  <c r="D43" i="13"/>
  <c r="D40" i="13"/>
  <c r="D39" i="13"/>
  <c r="D38" i="13"/>
  <c r="D37" i="13"/>
  <c r="D36" i="13"/>
  <c r="D35" i="13"/>
  <c r="O48" i="23"/>
  <c r="O47" i="23"/>
  <c r="O46" i="23"/>
  <c r="O45" i="23"/>
  <c r="O44" i="23"/>
  <c r="J24" i="23"/>
  <c r="J23" i="23"/>
  <c r="J22" i="23"/>
  <c r="J21" i="23"/>
  <c r="J20" i="23"/>
  <c r="J19" i="23"/>
  <c r="H9" i="23"/>
  <c r="H8" i="23"/>
  <c r="H7" i="23"/>
  <c r="H6" i="23"/>
  <c r="H9" i="22"/>
  <c r="H8" i="22"/>
  <c r="H7" i="22"/>
  <c r="H6" i="22"/>
  <c r="C63" i="21" l="1"/>
  <c r="C80" i="21"/>
  <c r="C62" i="21"/>
  <c r="C79" i="21"/>
  <c r="C61" i="21"/>
  <c r="C78" i="21"/>
  <c r="C60" i="21"/>
  <c r="C77" i="21"/>
  <c r="C59" i="21"/>
  <c r="C76" i="21"/>
  <c r="C58" i="21"/>
  <c r="C75" i="21"/>
  <c r="C57" i="21"/>
  <c r="C74" i="21"/>
  <c r="C56" i="21"/>
  <c r="C73" i="21"/>
  <c r="C55" i="21"/>
  <c r="C72" i="21"/>
  <c r="O48" i="22"/>
  <c r="O47" i="22"/>
  <c r="O46" i="22"/>
  <c r="O45" i="22"/>
  <c r="O44" i="22"/>
  <c r="O43" i="22"/>
  <c r="O42" i="22"/>
  <c r="O41" i="22"/>
  <c r="O40" i="22"/>
  <c r="O39" i="22"/>
  <c r="O38" i="22"/>
  <c r="O37" i="22"/>
  <c r="O36" i="22"/>
  <c r="J24" i="22"/>
  <c r="J23" i="22"/>
  <c r="J22" i="22"/>
  <c r="J21" i="22"/>
  <c r="J20" i="22"/>
  <c r="J19" i="22"/>
  <c r="J18" i="22"/>
  <c r="J17" i="22"/>
  <c r="E35" i="13"/>
  <c r="E40" i="13"/>
  <c r="F40" i="13" s="1"/>
  <c r="G40" i="13" s="1"/>
  <c r="H40" i="13" s="1"/>
  <c r="I40" i="13" s="1"/>
  <c r="J40" i="13" s="1"/>
  <c r="K40" i="13" s="1"/>
  <c r="L40" i="13" s="1"/>
  <c r="M40" i="13" s="1"/>
  <c r="E39" i="13"/>
  <c r="F39" i="13" s="1"/>
  <c r="G39" i="13" s="1"/>
  <c r="H39" i="13" s="1"/>
  <c r="I39" i="13" s="1"/>
  <c r="J39" i="13" s="1"/>
  <c r="K39" i="13" s="1"/>
  <c r="L39" i="13" s="1"/>
  <c r="M39" i="13" s="1"/>
  <c r="E38" i="13"/>
  <c r="F38" i="13" s="1"/>
  <c r="G38" i="13" s="1"/>
  <c r="H38" i="13" s="1"/>
  <c r="I38" i="13" s="1"/>
  <c r="J38" i="13" s="1"/>
  <c r="K38" i="13" s="1"/>
  <c r="L38" i="13" s="1"/>
  <c r="M38" i="13" s="1"/>
  <c r="E37" i="13"/>
  <c r="F37" i="13" s="1"/>
  <c r="G37" i="13" s="1"/>
  <c r="H37" i="13" s="1"/>
  <c r="I37" i="13" s="1"/>
  <c r="J37" i="13" s="1"/>
  <c r="K37" i="13" s="1"/>
  <c r="L37" i="13" s="1"/>
  <c r="M37" i="13" s="1"/>
  <c r="E36" i="13"/>
  <c r="F36" i="13" s="1"/>
  <c r="G36" i="13" s="1"/>
  <c r="M24" i="13"/>
  <c r="L24" i="13"/>
  <c r="K24" i="13"/>
  <c r="J24" i="13"/>
  <c r="I24" i="13"/>
  <c r="H24" i="13"/>
  <c r="G24" i="13"/>
  <c r="F24" i="13"/>
  <c r="E24" i="13"/>
  <c r="M21" i="13"/>
  <c r="L21" i="13"/>
  <c r="K21" i="13"/>
  <c r="J21" i="13"/>
  <c r="I21" i="13"/>
  <c r="H21" i="13"/>
  <c r="G21" i="13"/>
  <c r="F21" i="13"/>
  <c r="E21" i="13"/>
  <c r="D24" i="13"/>
  <c r="D21" i="13"/>
  <c r="C44" i="13"/>
  <c r="H60" i="12"/>
  <c r="N33" i="12"/>
  <c r="H33" i="12"/>
  <c r="N52" i="12"/>
  <c r="H52" i="12"/>
  <c r="N53" i="12"/>
  <c r="H53" i="12"/>
  <c r="N54" i="12"/>
  <c r="H54" i="12"/>
  <c r="J49" i="23"/>
  <c r="F49" i="23"/>
  <c r="E49" i="23"/>
  <c r="D49" i="23"/>
  <c r="M48" i="23"/>
  <c r="L48" i="23"/>
  <c r="H48" i="23"/>
  <c r="K48" i="23" s="1"/>
  <c r="G48" i="23"/>
  <c r="I48" i="23" s="1"/>
  <c r="H47" i="23"/>
  <c r="K47" i="23" s="1"/>
  <c r="G47" i="23"/>
  <c r="I47" i="23" s="1"/>
  <c r="H46" i="23"/>
  <c r="K46" i="23" s="1"/>
  <c r="G46" i="23"/>
  <c r="I46" i="23" s="1"/>
  <c r="H45" i="23"/>
  <c r="K45" i="23" s="1"/>
  <c r="G45" i="23"/>
  <c r="I45" i="23" s="1"/>
  <c r="M44" i="23"/>
  <c r="L44" i="23"/>
  <c r="H44" i="23"/>
  <c r="K44" i="23" s="1"/>
  <c r="G44" i="23"/>
  <c r="I44" i="23" s="1"/>
  <c r="G43" i="23"/>
  <c r="I43" i="23" s="1"/>
  <c r="G42" i="23"/>
  <c r="I42" i="23" s="1"/>
  <c r="G41" i="23"/>
  <c r="I41" i="23" s="1"/>
  <c r="G40" i="23"/>
  <c r="I40" i="23" s="1"/>
  <c r="G39" i="23"/>
  <c r="I39" i="23" s="1"/>
  <c r="G38" i="23"/>
  <c r="I38" i="23" s="1"/>
  <c r="G37" i="23"/>
  <c r="I37" i="23" s="1"/>
  <c r="G36" i="23"/>
  <c r="I36" i="23" s="1"/>
  <c r="G35" i="23"/>
  <c r="I35" i="23" s="1"/>
  <c r="G34" i="23"/>
  <c r="I34" i="23" s="1"/>
  <c r="G33" i="23"/>
  <c r="I33" i="23" s="1"/>
  <c r="G32" i="23"/>
  <c r="I32" i="23" s="1"/>
  <c r="G31" i="23"/>
  <c r="I31" i="23" s="1"/>
  <c r="G30" i="23"/>
  <c r="I30" i="23" s="1"/>
  <c r="G29" i="23"/>
  <c r="E25" i="23"/>
  <c r="D25" i="23"/>
  <c r="L28" i="12" s="1"/>
  <c r="N28" i="12" s="1"/>
  <c r="H24" i="23"/>
  <c r="G24" i="23"/>
  <c r="H21" i="23"/>
  <c r="G21" i="23"/>
  <c r="H19" i="23"/>
  <c r="H16" i="23"/>
  <c r="G16" i="23"/>
  <c r="J16" i="23" s="1"/>
  <c r="E10" i="23"/>
  <c r="D10" i="23"/>
  <c r="L27" i="12" s="1"/>
  <c r="N27" i="12" s="1"/>
  <c r="M9" i="23"/>
  <c r="G19" i="23" s="1"/>
  <c r="G9" i="23"/>
  <c r="M8" i="23"/>
  <c r="F15" i="23" s="1"/>
  <c r="M7" i="23"/>
  <c r="F24" i="23" s="1"/>
  <c r="F7" i="23"/>
  <c r="M6" i="23"/>
  <c r="I17" i="23" s="1"/>
  <c r="M5" i="23"/>
  <c r="H22" i="23" s="1"/>
  <c r="F5" i="23"/>
  <c r="D10" i="22"/>
  <c r="F27" i="12" s="1"/>
  <c r="H27" i="12" s="1"/>
  <c r="E10" i="22"/>
  <c r="H39" i="22"/>
  <c r="G39" i="22"/>
  <c r="I39" i="22" s="1"/>
  <c r="H38" i="22"/>
  <c r="G38" i="22"/>
  <c r="I38" i="22" s="1"/>
  <c r="H37" i="22"/>
  <c r="G37" i="22"/>
  <c r="I37" i="22" s="1"/>
  <c r="H36" i="22"/>
  <c r="G36" i="22"/>
  <c r="I36" i="22" s="1"/>
  <c r="H35" i="22"/>
  <c r="G35" i="22"/>
  <c r="I35" i="22" s="1"/>
  <c r="H43" i="22"/>
  <c r="G43" i="22"/>
  <c r="I43" i="22" s="1"/>
  <c r="H42" i="22"/>
  <c r="L42" i="22" s="1"/>
  <c r="G42" i="22"/>
  <c r="I42" i="22" s="1"/>
  <c r="H41" i="22"/>
  <c r="G41" i="22"/>
  <c r="I41" i="22" s="1"/>
  <c r="H40" i="22"/>
  <c r="L40" i="22" s="1"/>
  <c r="G40" i="22"/>
  <c r="I40" i="22" s="1"/>
  <c r="H44" i="22"/>
  <c r="G44" i="22"/>
  <c r="I44" i="22" s="1"/>
  <c r="J49" i="22"/>
  <c r="F49" i="22"/>
  <c r="E49" i="22"/>
  <c r="D49" i="22"/>
  <c r="E25" i="22"/>
  <c r="D25" i="22"/>
  <c r="F28" i="12" s="1"/>
  <c r="H28" i="12" s="1"/>
  <c r="H48" i="22"/>
  <c r="K48" i="22" s="1"/>
  <c r="H47" i="22"/>
  <c r="K47" i="22" s="1"/>
  <c r="H46" i="22"/>
  <c r="K46" i="22" s="1"/>
  <c r="H45" i="22"/>
  <c r="L45" i="22" s="1"/>
  <c r="G48" i="22"/>
  <c r="I48" i="22" s="1"/>
  <c r="G47" i="22"/>
  <c r="I47" i="22" s="1"/>
  <c r="G46" i="22"/>
  <c r="I46" i="22" s="1"/>
  <c r="G45" i="22"/>
  <c r="I45" i="22" s="1"/>
  <c r="G34" i="22"/>
  <c r="H34" i="22" s="1"/>
  <c r="L34" i="22" s="1"/>
  <c r="O34" i="22" s="1"/>
  <c r="G33" i="22"/>
  <c r="H33" i="22" s="1"/>
  <c r="G32" i="22"/>
  <c r="I32" i="22" s="1"/>
  <c r="G31" i="22"/>
  <c r="I31" i="22" s="1"/>
  <c r="G30" i="22"/>
  <c r="I30" i="22" s="1"/>
  <c r="G29" i="22"/>
  <c r="H29" i="22" s="1"/>
  <c r="M9" i="22"/>
  <c r="G20" i="22" s="1"/>
  <c r="M7" i="22"/>
  <c r="F17" i="22" s="1"/>
  <c r="M8" i="22"/>
  <c r="F5" i="22" s="1"/>
  <c r="M6" i="22"/>
  <c r="I18" i="22" s="1"/>
  <c r="M5" i="22"/>
  <c r="H23" i="22" s="1"/>
  <c r="N34" i="12"/>
  <c r="H34" i="12"/>
  <c r="N51" i="12"/>
  <c r="N50" i="12"/>
  <c r="N49" i="12"/>
  <c r="N48" i="12"/>
  <c r="N47" i="12"/>
  <c r="N46" i="12"/>
  <c r="N45" i="12"/>
  <c r="N44" i="12"/>
  <c r="N43" i="12"/>
  <c r="N42" i="12"/>
  <c r="N41" i="12"/>
  <c r="N40" i="12"/>
  <c r="N39" i="12"/>
  <c r="N38" i="12"/>
  <c r="N37" i="12"/>
  <c r="H51" i="12"/>
  <c r="H50" i="12"/>
  <c r="H49" i="12"/>
  <c r="H48" i="12"/>
  <c r="H47" i="12"/>
  <c r="H46" i="12"/>
  <c r="H45" i="12"/>
  <c r="H44" i="12"/>
  <c r="H43" i="12"/>
  <c r="H42" i="12"/>
  <c r="H41" i="12"/>
  <c r="H40" i="12"/>
  <c r="H39" i="12"/>
  <c r="H38" i="12"/>
  <c r="H37" i="12"/>
  <c r="N61" i="12"/>
  <c r="N60" i="12"/>
  <c r="N59" i="12"/>
  <c r="N35" i="12"/>
  <c r="N25" i="12"/>
  <c r="N15" i="12"/>
  <c r="H61" i="12"/>
  <c r="H59" i="12"/>
  <c r="H35" i="12"/>
  <c r="H25" i="12"/>
  <c r="H15" i="12"/>
  <c r="C35" i="21"/>
  <c r="O32" i="21"/>
  <c r="N32" i="21"/>
  <c r="M32" i="21"/>
  <c r="H32" i="21"/>
  <c r="G32" i="21"/>
  <c r="F32" i="21"/>
  <c r="L32" i="21"/>
  <c r="E32" i="21"/>
  <c r="K32" i="21"/>
  <c r="J32" i="21"/>
  <c r="D32" i="21"/>
  <c r="AH75" i="20"/>
  <c r="R75" i="20"/>
  <c r="P75" i="20"/>
  <c r="J75" i="20"/>
  <c r="AH47" i="20"/>
  <c r="P47" i="20"/>
  <c r="R47" i="20"/>
  <c r="M20" i="21"/>
  <c r="L20" i="21"/>
  <c r="G45" i="21" l="1"/>
  <c r="G46" i="21"/>
  <c r="H45" i="21"/>
  <c r="H46" i="21"/>
  <c r="D45" i="21"/>
  <c r="D46" i="21"/>
  <c r="M45" i="21"/>
  <c r="M46" i="21"/>
  <c r="N45" i="21"/>
  <c r="N46" i="21"/>
  <c r="O45" i="21"/>
  <c r="O46" i="21"/>
  <c r="E45" i="21"/>
  <c r="E46" i="21"/>
  <c r="J45" i="21"/>
  <c r="J46" i="21"/>
  <c r="K45" i="21"/>
  <c r="K46" i="21"/>
  <c r="L45" i="21"/>
  <c r="L46" i="21"/>
  <c r="F45" i="21"/>
  <c r="F46" i="21"/>
  <c r="D43" i="21"/>
  <c r="D44" i="21"/>
  <c r="M43" i="21"/>
  <c r="M44" i="21"/>
  <c r="J43" i="21"/>
  <c r="J44" i="21"/>
  <c r="N43" i="21"/>
  <c r="N44" i="21"/>
  <c r="K43" i="21"/>
  <c r="K44" i="21"/>
  <c r="K78" i="21" s="1"/>
  <c r="O43" i="21"/>
  <c r="O44" i="21"/>
  <c r="E43" i="21"/>
  <c r="E44" i="21"/>
  <c r="G43" i="21"/>
  <c r="G44" i="21"/>
  <c r="H43" i="21"/>
  <c r="H44" i="21"/>
  <c r="L43" i="21"/>
  <c r="L44" i="21"/>
  <c r="F43" i="21"/>
  <c r="F44" i="21"/>
  <c r="H41" i="21"/>
  <c r="H42" i="21"/>
  <c r="M41" i="21"/>
  <c r="M42" i="21"/>
  <c r="G41" i="21"/>
  <c r="G42" i="21"/>
  <c r="D41" i="21"/>
  <c r="D42" i="21"/>
  <c r="J41" i="21"/>
  <c r="J42" i="21"/>
  <c r="N41" i="21"/>
  <c r="N42" i="21"/>
  <c r="K41" i="21"/>
  <c r="K42" i="21"/>
  <c r="O41" i="21"/>
  <c r="O42" i="21"/>
  <c r="E41" i="21"/>
  <c r="E42" i="21"/>
  <c r="L41" i="21"/>
  <c r="L42" i="21"/>
  <c r="F41" i="21"/>
  <c r="F42" i="21"/>
  <c r="L39" i="21"/>
  <c r="L40" i="21"/>
  <c r="G39" i="21"/>
  <c r="G40" i="21"/>
  <c r="D39" i="21"/>
  <c r="D40" i="21"/>
  <c r="M39" i="21"/>
  <c r="M40" i="21"/>
  <c r="J39" i="21"/>
  <c r="J40" i="21"/>
  <c r="N39" i="21"/>
  <c r="N40" i="21"/>
  <c r="E39" i="21"/>
  <c r="E40" i="21"/>
  <c r="H39" i="21"/>
  <c r="H40" i="21"/>
  <c r="K39" i="21"/>
  <c r="K40" i="21"/>
  <c r="O39" i="21"/>
  <c r="O40" i="21"/>
  <c r="F39" i="21"/>
  <c r="F40" i="21"/>
  <c r="G35" i="21"/>
  <c r="G38" i="21"/>
  <c r="D36" i="21"/>
  <c r="D53" i="21" s="1"/>
  <c r="D38" i="21"/>
  <c r="M37" i="21"/>
  <c r="M38" i="21"/>
  <c r="H37" i="21"/>
  <c r="H38" i="21"/>
  <c r="J37" i="21"/>
  <c r="J54" i="21" s="1"/>
  <c r="J38" i="21"/>
  <c r="N37" i="21"/>
  <c r="N38" i="21"/>
  <c r="K36" i="21"/>
  <c r="K53" i="21" s="1"/>
  <c r="K38" i="21"/>
  <c r="O47" i="21"/>
  <c r="O64" i="21" s="1"/>
  <c r="O38" i="21"/>
  <c r="E36" i="21"/>
  <c r="E53" i="21" s="1"/>
  <c r="E38" i="21"/>
  <c r="L47" i="21"/>
  <c r="L64" i="21" s="1"/>
  <c r="L38" i="21"/>
  <c r="F33" i="21"/>
  <c r="F50" i="21" s="1"/>
  <c r="F38" i="21"/>
  <c r="H36" i="13"/>
  <c r="I36" i="13" s="1"/>
  <c r="J36" i="13" s="1"/>
  <c r="K36" i="13" s="1"/>
  <c r="L36" i="13" s="1"/>
  <c r="M36" i="13" s="1"/>
  <c r="E44" i="13"/>
  <c r="F35" i="13"/>
  <c r="D44" i="13"/>
  <c r="H43" i="23"/>
  <c r="K43" i="23" s="1"/>
  <c r="H42" i="23"/>
  <c r="K42" i="23" s="1"/>
  <c r="N37" i="23"/>
  <c r="N41" i="23"/>
  <c r="N32" i="23"/>
  <c r="I19" i="23"/>
  <c r="G5" i="23"/>
  <c r="H5" i="23" s="1"/>
  <c r="H10" i="23" s="1"/>
  <c r="N47" i="23"/>
  <c r="I20" i="23"/>
  <c r="N36" i="23"/>
  <c r="N40" i="23"/>
  <c r="M46" i="23"/>
  <c r="I18" i="23"/>
  <c r="N29" i="23"/>
  <c r="I21" i="23"/>
  <c r="N35" i="23"/>
  <c r="L43" i="23"/>
  <c r="O43" i="23" s="1"/>
  <c r="L47" i="23"/>
  <c r="I16" i="23"/>
  <c r="I24" i="23"/>
  <c r="N38" i="23"/>
  <c r="L46" i="23"/>
  <c r="F18" i="23"/>
  <c r="F23" i="23"/>
  <c r="N31" i="23"/>
  <c r="H39" i="23"/>
  <c r="N42" i="23"/>
  <c r="L45" i="23"/>
  <c r="N46" i="23"/>
  <c r="N45" i="23"/>
  <c r="N39" i="23"/>
  <c r="G7" i="23"/>
  <c r="N44" i="23"/>
  <c r="N48" i="23"/>
  <c r="N30" i="23"/>
  <c r="M47" i="23"/>
  <c r="I22" i="23"/>
  <c r="N33" i="23"/>
  <c r="H40" i="23"/>
  <c r="K40" i="23" s="1"/>
  <c r="N43" i="23"/>
  <c r="F9" i="23"/>
  <c r="I15" i="23"/>
  <c r="G18" i="23"/>
  <c r="J18" i="23" s="1"/>
  <c r="F21" i="23"/>
  <c r="I23" i="23"/>
  <c r="N34" i="23"/>
  <c r="M45" i="23"/>
  <c r="H41" i="23"/>
  <c r="H38" i="23"/>
  <c r="K38" i="23" s="1"/>
  <c r="J34" i="21"/>
  <c r="J51" i="21" s="1"/>
  <c r="J35" i="21"/>
  <c r="J52" i="21" s="1"/>
  <c r="C36" i="21"/>
  <c r="C53" i="21" s="1"/>
  <c r="H35" i="23"/>
  <c r="K35" i="23" s="1"/>
  <c r="H37" i="23"/>
  <c r="G49" i="23"/>
  <c r="H36" i="23"/>
  <c r="F20" i="23"/>
  <c r="G23" i="23"/>
  <c r="F6" i="23"/>
  <c r="H15" i="23"/>
  <c r="G20" i="23"/>
  <c r="H23" i="23"/>
  <c r="G6" i="23"/>
  <c r="G10" i="23" s="1"/>
  <c r="G8" i="23"/>
  <c r="G17" i="23"/>
  <c r="J17" i="23" s="1"/>
  <c r="H20" i="23"/>
  <c r="F22" i="23"/>
  <c r="H29" i="23"/>
  <c r="H30" i="23"/>
  <c r="H31" i="23"/>
  <c r="H32" i="23"/>
  <c r="H33" i="23"/>
  <c r="H34" i="23"/>
  <c r="F19" i="23"/>
  <c r="G15" i="23"/>
  <c r="J15" i="23" s="1"/>
  <c r="H18" i="23"/>
  <c r="F8" i="23"/>
  <c r="F17" i="23"/>
  <c r="H17" i="23"/>
  <c r="G22" i="23"/>
  <c r="I29" i="23"/>
  <c r="F16" i="23"/>
  <c r="M37" i="22"/>
  <c r="M39" i="22"/>
  <c r="N36" i="22"/>
  <c r="F7" i="22"/>
  <c r="G7" i="22"/>
  <c r="M35" i="22"/>
  <c r="G6" i="22"/>
  <c r="G9" i="22"/>
  <c r="F6" i="22"/>
  <c r="F9" i="22"/>
  <c r="F8" i="22"/>
  <c r="G8" i="22"/>
  <c r="N38" i="22"/>
  <c r="G5" i="22"/>
  <c r="H5" i="22" s="1"/>
  <c r="H10" i="22" s="1"/>
  <c r="M36" i="22"/>
  <c r="M38" i="22"/>
  <c r="N35" i="22"/>
  <c r="N37" i="22"/>
  <c r="K35" i="22"/>
  <c r="K36" i="22"/>
  <c r="K37" i="22"/>
  <c r="K38" i="22"/>
  <c r="K39" i="22"/>
  <c r="L35" i="22"/>
  <c r="O35" i="22" s="1"/>
  <c r="L36" i="22"/>
  <c r="L37" i="22"/>
  <c r="L38" i="22"/>
  <c r="L39" i="22"/>
  <c r="N39" i="22"/>
  <c r="M41" i="22"/>
  <c r="N44" i="22"/>
  <c r="N33" i="22"/>
  <c r="M44" i="22"/>
  <c r="H17" i="22"/>
  <c r="M43" i="22"/>
  <c r="M29" i="22"/>
  <c r="N32" i="22"/>
  <c r="N47" i="22"/>
  <c r="I17" i="22"/>
  <c r="L46" i="22"/>
  <c r="M46" i="22"/>
  <c r="K40" i="22"/>
  <c r="K41" i="22"/>
  <c r="K42" i="22"/>
  <c r="K43" i="22"/>
  <c r="L41" i="22"/>
  <c r="L43" i="22"/>
  <c r="N31" i="22"/>
  <c r="M40" i="22"/>
  <c r="M42" i="22"/>
  <c r="I20" i="22"/>
  <c r="N45" i="22"/>
  <c r="N40" i="22"/>
  <c r="N41" i="22"/>
  <c r="N42" i="22"/>
  <c r="N43" i="22"/>
  <c r="F21" i="22"/>
  <c r="L48" i="22"/>
  <c r="N46" i="22"/>
  <c r="G49" i="22"/>
  <c r="F16" i="22"/>
  <c r="K44" i="22"/>
  <c r="M47" i="22"/>
  <c r="K29" i="22"/>
  <c r="F24" i="22"/>
  <c r="M48" i="22"/>
  <c r="L44" i="22"/>
  <c r="F18" i="22"/>
  <c r="F20" i="22"/>
  <c r="I34" i="22"/>
  <c r="L47" i="22"/>
  <c r="M33" i="22"/>
  <c r="K33" i="22"/>
  <c r="L33" i="22"/>
  <c r="O33" i="22" s="1"/>
  <c r="M34" i="22"/>
  <c r="G16" i="22"/>
  <c r="J16" i="22" s="1"/>
  <c r="G24" i="22"/>
  <c r="G21" i="22"/>
  <c r="H31" i="22"/>
  <c r="K45" i="22"/>
  <c r="L29" i="22"/>
  <c r="O29" i="22" s="1"/>
  <c r="K34" i="22"/>
  <c r="F19" i="22"/>
  <c r="H32" i="22"/>
  <c r="N30" i="22"/>
  <c r="N34" i="22"/>
  <c r="N48" i="22"/>
  <c r="M45" i="22"/>
  <c r="I33" i="22"/>
  <c r="G19" i="22"/>
  <c r="G22" i="22"/>
  <c r="H15" i="22"/>
  <c r="H19" i="22"/>
  <c r="I22" i="22"/>
  <c r="H16" i="22"/>
  <c r="H18" i="22"/>
  <c r="I21" i="22"/>
  <c r="F15" i="22"/>
  <c r="I16" i="22"/>
  <c r="G17" i="22"/>
  <c r="H20" i="22"/>
  <c r="F22" i="22"/>
  <c r="I23" i="22"/>
  <c r="H30" i="22"/>
  <c r="H24" i="22"/>
  <c r="I15" i="22"/>
  <c r="I29" i="22"/>
  <c r="G18" i="22"/>
  <c r="H21" i="22"/>
  <c r="F23" i="22"/>
  <c r="I24" i="22"/>
  <c r="H22" i="22"/>
  <c r="N29" i="22"/>
  <c r="I19" i="22"/>
  <c r="G23" i="22"/>
  <c r="G15" i="22"/>
  <c r="J15" i="22" s="1"/>
  <c r="J25" i="22" s="1"/>
  <c r="N36" i="21"/>
  <c r="H47" i="21"/>
  <c r="H81" i="21" s="1"/>
  <c r="N47" i="21"/>
  <c r="G36" i="21"/>
  <c r="J33" i="21"/>
  <c r="C52" i="21"/>
  <c r="G37" i="21"/>
  <c r="G47" i="21"/>
  <c r="F34" i="21"/>
  <c r="F35" i="21"/>
  <c r="D37" i="21"/>
  <c r="F37" i="21"/>
  <c r="C34" i="21"/>
  <c r="F36" i="21"/>
  <c r="E37" i="21"/>
  <c r="G34" i="21"/>
  <c r="D47" i="21"/>
  <c r="O33" i="21"/>
  <c r="O34" i="21"/>
  <c r="E47" i="21"/>
  <c r="H33" i="21"/>
  <c r="M33" i="21"/>
  <c r="O35" i="21"/>
  <c r="F47" i="21"/>
  <c r="H34" i="21"/>
  <c r="J36" i="21"/>
  <c r="M34" i="21"/>
  <c r="N34" i="21"/>
  <c r="O36" i="21"/>
  <c r="M47" i="21"/>
  <c r="N33" i="21"/>
  <c r="G33" i="21"/>
  <c r="H35" i="21"/>
  <c r="M35" i="21"/>
  <c r="N35" i="21"/>
  <c r="O37" i="21"/>
  <c r="D33" i="21"/>
  <c r="H36" i="21"/>
  <c r="M36" i="21"/>
  <c r="D34" i="21"/>
  <c r="L34" i="21"/>
  <c r="K37" i="21"/>
  <c r="E34" i="21"/>
  <c r="L33" i="21"/>
  <c r="K47" i="21"/>
  <c r="E33" i="21"/>
  <c r="D35" i="21"/>
  <c r="E35" i="21"/>
  <c r="L35" i="21"/>
  <c r="J47" i="21"/>
  <c r="K34" i="21"/>
  <c r="L36" i="21"/>
  <c r="K33" i="21"/>
  <c r="K35" i="21"/>
  <c r="L37" i="21"/>
  <c r="N6" i="21"/>
  <c r="O6" i="21" s="1"/>
  <c r="P6" i="21" s="1"/>
  <c r="J25" i="23" l="1"/>
  <c r="C48" i="21"/>
  <c r="K63" i="21"/>
  <c r="K80" i="21"/>
  <c r="J63" i="21"/>
  <c r="J80" i="21"/>
  <c r="E63" i="21"/>
  <c r="E80" i="21"/>
  <c r="D63" i="21"/>
  <c r="D80" i="21"/>
  <c r="L63" i="21"/>
  <c r="L80" i="21"/>
  <c r="E62" i="21"/>
  <c r="E79" i="21"/>
  <c r="D62" i="21"/>
  <c r="D79" i="21"/>
  <c r="J62" i="21"/>
  <c r="J79" i="21"/>
  <c r="L62" i="21"/>
  <c r="L79" i="21"/>
  <c r="K62" i="21"/>
  <c r="K79" i="21"/>
  <c r="K61" i="21"/>
  <c r="E61" i="21"/>
  <c r="E78" i="21"/>
  <c r="J61" i="21"/>
  <c r="J78" i="21"/>
  <c r="D61" i="21"/>
  <c r="D78" i="21"/>
  <c r="L61" i="21"/>
  <c r="L78" i="21"/>
  <c r="D60" i="21"/>
  <c r="D77" i="21"/>
  <c r="K60" i="21"/>
  <c r="K77" i="21"/>
  <c r="E60" i="21"/>
  <c r="E77" i="21"/>
  <c r="J60" i="21"/>
  <c r="J77" i="21"/>
  <c r="L60" i="21"/>
  <c r="L77" i="21"/>
  <c r="E59" i="21"/>
  <c r="E76" i="21"/>
  <c r="J59" i="21"/>
  <c r="J76" i="21"/>
  <c r="L59" i="21"/>
  <c r="L76" i="21"/>
  <c r="D59" i="21"/>
  <c r="D76" i="21"/>
  <c r="K59" i="21"/>
  <c r="K76" i="21"/>
  <c r="L58" i="21"/>
  <c r="L75" i="21"/>
  <c r="E58" i="21"/>
  <c r="E75" i="21"/>
  <c r="J58" i="21"/>
  <c r="J75" i="21"/>
  <c r="D58" i="21"/>
  <c r="D75" i="21"/>
  <c r="K58" i="21"/>
  <c r="K75" i="21"/>
  <c r="D57" i="21"/>
  <c r="D74" i="21"/>
  <c r="K57" i="21"/>
  <c r="K74" i="21"/>
  <c r="J57" i="21"/>
  <c r="J74" i="21"/>
  <c r="L57" i="21"/>
  <c r="L74" i="21"/>
  <c r="E57" i="21"/>
  <c r="E74" i="21"/>
  <c r="J56" i="21"/>
  <c r="J73" i="21"/>
  <c r="E56" i="21"/>
  <c r="E73" i="21"/>
  <c r="D56" i="21"/>
  <c r="D73" i="21"/>
  <c r="K56" i="21"/>
  <c r="K73" i="21"/>
  <c r="L56" i="21"/>
  <c r="L73" i="21"/>
  <c r="L55" i="21"/>
  <c r="L72" i="21"/>
  <c r="D55" i="21"/>
  <c r="D72" i="21"/>
  <c r="E55" i="21"/>
  <c r="E72" i="21"/>
  <c r="J55" i="21"/>
  <c r="J72" i="21"/>
  <c r="K55" i="21"/>
  <c r="K72" i="21"/>
  <c r="O81" i="21"/>
  <c r="L81" i="21"/>
  <c r="F67" i="21"/>
  <c r="I49" i="23"/>
  <c r="L29" i="12" s="1"/>
  <c r="N29" i="12" s="1"/>
  <c r="M35" i="23"/>
  <c r="I25" i="23"/>
  <c r="F44" i="13"/>
  <c r="G35" i="13"/>
  <c r="H35" i="13" s="1"/>
  <c r="N49" i="23"/>
  <c r="L40" i="23"/>
  <c r="O40" i="23" s="1"/>
  <c r="M40" i="23"/>
  <c r="M43" i="23"/>
  <c r="L42" i="23"/>
  <c r="O42" i="23" s="1"/>
  <c r="M42" i="23"/>
  <c r="F10" i="23"/>
  <c r="H11" i="23" s="1"/>
  <c r="K39" i="23"/>
  <c r="L39" i="23"/>
  <c r="O39" i="23" s="1"/>
  <c r="M39" i="23"/>
  <c r="L35" i="23"/>
  <c r="O35" i="23" s="1"/>
  <c r="K41" i="23"/>
  <c r="L41" i="23"/>
  <c r="O41" i="23" s="1"/>
  <c r="M41" i="23"/>
  <c r="L38" i="23"/>
  <c r="O38" i="23" s="1"/>
  <c r="M38" i="23"/>
  <c r="H64" i="21"/>
  <c r="K37" i="23"/>
  <c r="M37" i="23"/>
  <c r="L37" i="23"/>
  <c r="O37" i="23" s="1"/>
  <c r="K36" i="23"/>
  <c r="M36" i="23"/>
  <c r="L36" i="23"/>
  <c r="O36" i="23" s="1"/>
  <c r="H25" i="23"/>
  <c r="F25" i="23"/>
  <c r="J26" i="23" s="1"/>
  <c r="K29" i="23"/>
  <c r="M29" i="23"/>
  <c r="L29" i="23"/>
  <c r="O29" i="23" s="1"/>
  <c r="K34" i="23"/>
  <c r="M34" i="23"/>
  <c r="L34" i="23"/>
  <c r="O34" i="23" s="1"/>
  <c r="K33" i="23"/>
  <c r="M33" i="23"/>
  <c r="L33" i="23"/>
  <c r="O33" i="23" s="1"/>
  <c r="K32" i="23"/>
  <c r="M32" i="23"/>
  <c r="L32" i="23"/>
  <c r="O32" i="23" s="1"/>
  <c r="K30" i="23"/>
  <c r="M30" i="23"/>
  <c r="L30" i="23"/>
  <c r="O30" i="23" s="1"/>
  <c r="G25" i="23"/>
  <c r="K31" i="23"/>
  <c r="M31" i="23"/>
  <c r="L31" i="23"/>
  <c r="O31" i="23" s="1"/>
  <c r="F10" i="22"/>
  <c r="G10" i="22"/>
  <c r="I49" i="22"/>
  <c r="F29" i="12" s="1"/>
  <c r="N49" i="22"/>
  <c r="L32" i="22"/>
  <c r="O32" i="22" s="1"/>
  <c r="M32" i="22"/>
  <c r="K32" i="22"/>
  <c r="K30" i="22"/>
  <c r="M30" i="22"/>
  <c r="L30" i="22"/>
  <c r="O30" i="22" s="1"/>
  <c r="K31" i="22"/>
  <c r="L31" i="22"/>
  <c r="O31" i="22" s="1"/>
  <c r="M31" i="22"/>
  <c r="F25" i="22"/>
  <c r="G25" i="22"/>
  <c r="I25" i="22"/>
  <c r="H25" i="22"/>
  <c r="L54" i="21"/>
  <c r="N64" i="21"/>
  <c r="N81" i="21"/>
  <c r="K50" i="21"/>
  <c r="L52" i="21"/>
  <c r="K52" i="21"/>
  <c r="N50" i="21"/>
  <c r="J50" i="21"/>
  <c r="K81" i="21"/>
  <c r="K64" i="21"/>
  <c r="M50" i="21"/>
  <c r="L50" i="21"/>
  <c r="N51" i="21"/>
  <c r="J64" i="21"/>
  <c r="J81" i="21"/>
  <c r="K54" i="21"/>
  <c r="M51" i="21"/>
  <c r="O51" i="21"/>
  <c r="M64" i="21"/>
  <c r="M81" i="21"/>
  <c r="L53" i="21"/>
  <c r="K51" i="21"/>
  <c r="G48" i="21"/>
  <c r="J53" i="21"/>
  <c r="O50" i="21"/>
  <c r="L51" i="21"/>
  <c r="G50" i="21"/>
  <c r="D52" i="21"/>
  <c r="E50" i="21"/>
  <c r="E54" i="21"/>
  <c r="F51" i="21"/>
  <c r="D54" i="21"/>
  <c r="G51" i="21"/>
  <c r="C50" i="21"/>
  <c r="H50" i="21"/>
  <c r="C81" i="21"/>
  <c r="C64" i="21"/>
  <c r="D64" i="21"/>
  <c r="D81" i="21"/>
  <c r="F48" i="21"/>
  <c r="F81" i="21"/>
  <c r="F64" i="21"/>
  <c r="D50" i="21"/>
  <c r="E51" i="21"/>
  <c r="E64" i="21"/>
  <c r="E81" i="21"/>
  <c r="G81" i="21"/>
  <c r="G64" i="21"/>
  <c r="E52" i="21"/>
  <c r="H51" i="21"/>
  <c r="D51" i="21"/>
  <c r="C51" i="21"/>
  <c r="M48" i="21"/>
  <c r="D48" i="21"/>
  <c r="E48" i="21"/>
  <c r="O48" i="21"/>
  <c r="N48" i="21"/>
  <c r="H48" i="21"/>
  <c r="K48" i="21"/>
  <c r="J48" i="21"/>
  <c r="L48" i="21"/>
  <c r="N7" i="21"/>
  <c r="C65" i="21" l="1"/>
  <c r="G52" i="21"/>
  <c r="O7" i="21"/>
  <c r="P7" i="21" s="1"/>
  <c r="E70" i="21"/>
  <c r="E71" i="21"/>
  <c r="D69" i="21"/>
  <c r="K69" i="21"/>
  <c r="K67" i="21"/>
  <c r="J69" i="21"/>
  <c r="L69" i="21"/>
  <c r="J67" i="21"/>
  <c r="D68" i="21"/>
  <c r="L68" i="21"/>
  <c r="E68" i="21"/>
  <c r="C69" i="21"/>
  <c r="E69" i="21"/>
  <c r="J70" i="21"/>
  <c r="D70" i="21"/>
  <c r="L70" i="21"/>
  <c r="C67" i="21"/>
  <c r="E67" i="21"/>
  <c r="C70" i="21"/>
  <c r="C68" i="21"/>
  <c r="O67" i="21"/>
  <c r="D71" i="21"/>
  <c r="N67" i="21"/>
  <c r="D67" i="21"/>
  <c r="C71" i="21"/>
  <c r="K70" i="21"/>
  <c r="H67" i="21"/>
  <c r="M67" i="21"/>
  <c r="L71" i="21"/>
  <c r="G67" i="21"/>
  <c r="K71" i="21"/>
  <c r="J71" i="21"/>
  <c r="O49" i="22"/>
  <c r="O49" i="23"/>
  <c r="G44" i="13"/>
  <c r="L31" i="12"/>
  <c r="N31" i="12" s="1"/>
  <c r="L49" i="23"/>
  <c r="M49" i="23"/>
  <c r="K49" i="23"/>
  <c r="H11" i="22"/>
  <c r="H29" i="12"/>
  <c r="J26" i="22"/>
  <c r="M49" i="22"/>
  <c r="L49" i="22"/>
  <c r="K49" i="22"/>
  <c r="M68" i="21"/>
  <c r="N68" i="21"/>
  <c r="G68" i="21"/>
  <c r="F68" i="21"/>
  <c r="F52" i="21"/>
  <c r="N52" i="21"/>
  <c r="J65" i="21"/>
  <c r="L8" i="12" s="1"/>
  <c r="H68" i="21"/>
  <c r="K68" i="21"/>
  <c r="L67" i="21"/>
  <c r="O52" i="21"/>
  <c r="M52" i="21"/>
  <c r="L65" i="21"/>
  <c r="L10" i="12" s="1"/>
  <c r="N10" i="12" s="1"/>
  <c r="J68" i="21"/>
  <c r="H52" i="21"/>
  <c r="O68" i="21"/>
  <c r="K65" i="21"/>
  <c r="L9" i="12" s="1"/>
  <c r="N9" i="12" s="1"/>
  <c r="D65" i="21"/>
  <c r="F9" i="12" s="1"/>
  <c r="H9" i="12" s="1"/>
  <c r="F8" i="12"/>
  <c r="E65" i="21"/>
  <c r="F10" i="12" s="1"/>
  <c r="H10" i="12" s="1"/>
  <c r="N8" i="21"/>
  <c r="O8" i="21" s="1"/>
  <c r="P8" i="21" s="1"/>
  <c r="C82" i="21" l="1"/>
  <c r="F18" i="12" s="1"/>
  <c r="H18" i="12" s="1"/>
  <c r="E82" i="21"/>
  <c r="F20" i="12" s="1"/>
  <c r="H20" i="12" s="1"/>
  <c r="J20" i="12" s="1"/>
  <c r="D82" i="21"/>
  <c r="F19" i="12" s="1"/>
  <c r="H19" i="12" s="1"/>
  <c r="J19" i="12" s="1"/>
  <c r="J82" i="21"/>
  <c r="L18" i="12" s="1"/>
  <c r="N18" i="12" s="1"/>
  <c r="L82" i="21"/>
  <c r="L20" i="12" s="1"/>
  <c r="N20" i="12" s="1"/>
  <c r="P20" i="12" s="1"/>
  <c r="K82" i="21"/>
  <c r="L19" i="12" s="1"/>
  <c r="N19" i="12" s="1"/>
  <c r="P19" i="12" s="1"/>
  <c r="O50" i="23"/>
  <c r="L32" i="12" s="1"/>
  <c r="F31" i="12"/>
  <c r="H31" i="12" s="1"/>
  <c r="I35" i="13"/>
  <c r="H44" i="13"/>
  <c r="O50" i="22"/>
  <c r="F32" i="12" s="1"/>
  <c r="H32" i="12" s="1"/>
  <c r="G69" i="21"/>
  <c r="M69" i="21"/>
  <c r="O69" i="21"/>
  <c r="H69" i="21"/>
  <c r="F69" i="21"/>
  <c r="N69" i="21"/>
  <c r="F53" i="21"/>
  <c r="O53" i="21"/>
  <c r="N53" i="21"/>
  <c r="G53" i="21"/>
  <c r="M53" i="21"/>
  <c r="H53" i="21"/>
  <c r="N8" i="12"/>
  <c r="L7" i="12"/>
  <c r="H8" i="12"/>
  <c r="F7" i="12"/>
  <c r="N9" i="21"/>
  <c r="N10" i="21" l="1"/>
  <c r="O9" i="21"/>
  <c r="P9" i="21" s="1"/>
  <c r="J18" i="12"/>
  <c r="P18" i="12"/>
  <c r="F17" i="12"/>
  <c r="H17" i="12" s="1"/>
  <c r="L17" i="12"/>
  <c r="N17" i="12" s="1"/>
  <c r="H36" i="12"/>
  <c r="F36" i="12"/>
  <c r="J35" i="13"/>
  <c r="I44" i="13"/>
  <c r="N32" i="12"/>
  <c r="N36" i="12" s="1"/>
  <c r="L36" i="12"/>
  <c r="N54" i="21"/>
  <c r="H54" i="21"/>
  <c r="M54" i="21"/>
  <c r="F54" i="21"/>
  <c r="O54" i="21"/>
  <c r="G54" i="21"/>
  <c r="H70" i="21"/>
  <c r="F70" i="21"/>
  <c r="O70" i="21"/>
  <c r="N70" i="21"/>
  <c r="M70" i="21"/>
  <c r="G70" i="21"/>
  <c r="N7" i="12"/>
  <c r="H7" i="12"/>
  <c r="O10" i="21" l="1"/>
  <c r="P10" i="21" s="1"/>
  <c r="M55" i="21"/>
  <c r="F55" i="21"/>
  <c r="N55" i="21"/>
  <c r="G55" i="21"/>
  <c r="O55" i="21"/>
  <c r="H55" i="21"/>
  <c r="N11" i="21"/>
  <c r="P17" i="12"/>
  <c r="J17" i="12"/>
  <c r="J44" i="13"/>
  <c r="K35" i="13"/>
  <c r="H71" i="21"/>
  <c r="N71" i="21"/>
  <c r="M71" i="21"/>
  <c r="F71" i="21"/>
  <c r="O71" i="21"/>
  <c r="G71" i="21"/>
  <c r="M72" i="21" l="1"/>
  <c r="O72" i="21"/>
  <c r="G72" i="21"/>
  <c r="F72" i="21"/>
  <c r="H72" i="21"/>
  <c r="N72" i="21"/>
  <c r="O11" i="21"/>
  <c r="P11" i="21" s="1"/>
  <c r="O56" i="21"/>
  <c r="N56" i="21"/>
  <c r="G56" i="21"/>
  <c r="F56" i="21"/>
  <c r="H56" i="21"/>
  <c r="M56" i="21"/>
  <c r="N12" i="21"/>
  <c r="K44" i="13"/>
  <c r="L35" i="13"/>
  <c r="H73" i="21" l="1"/>
  <c r="M73" i="21"/>
  <c r="N73" i="21"/>
  <c r="F73" i="21"/>
  <c r="O73" i="21"/>
  <c r="G73" i="21"/>
  <c r="O12" i="21"/>
  <c r="P12" i="21" s="1"/>
  <c r="O57" i="21"/>
  <c r="N57" i="21"/>
  <c r="G57" i="21"/>
  <c r="F57" i="21"/>
  <c r="M57" i="21"/>
  <c r="H57" i="21"/>
  <c r="N13" i="21"/>
  <c r="L44" i="13"/>
  <c r="M35" i="13"/>
  <c r="M44" i="13" s="1"/>
  <c r="F74" i="21" l="1"/>
  <c r="O74" i="21"/>
  <c r="H74" i="21"/>
  <c r="N74" i="21"/>
  <c r="G74" i="21"/>
  <c r="M74" i="21"/>
  <c r="O13" i="21"/>
  <c r="P13" i="21" s="1"/>
  <c r="N58" i="21"/>
  <c r="M58" i="21"/>
  <c r="F58" i="21"/>
  <c r="O58" i="21"/>
  <c r="H58" i="21"/>
  <c r="G58" i="21"/>
  <c r="N14" i="21"/>
  <c r="M59" i="21" s="1"/>
  <c r="H75" i="21" l="1"/>
  <c r="O75" i="21"/>
  <c r="N75" i="21"/>
  <c r="M75" i="21"/>
  <c r="F75" i="21"/>
  <c r="G75" i="21"/>
  <c r="O14" i="21"/>
  <c r="P14" i="21" s="1"/>
  <c r="N59" i="21"/>
  <c r="H59" i="21"/>
  <c r="O59" i="21"/>
  <c r="F59" i="21"/>
  <c r="G59" i="21"/>
  <c r="N15" i="21"/>
  <c r="F60" i="21" s="1"/>
  <c r="O76" i="21" l="1"/>
  <c r="M76" i="21"/>
  <c r="N76" i="21"/>
  <c r="G76" i="21"/>
  <c r="H76" i="21"/>
  <c r="F76" i="21"/>
  <c r="O15" i="21"/>
  <c r="P15" i="21" s="1"/>
  <c r="H60" i="21"/>
  <c r="G60" i="21"/>
  <c r="N60" i="21"/>
  <c r="O60" i="21"/>
  <c r="M60" i="21"/>
  <c r="N16" i="21"/>
  <c r="H77" i="21" l="1"/>
  <c r="O77" i="21"/>
  <c r="G77" i="21"/>
  <c r="N77" i="21"/>
  <c r="F77" i="21"/>
  <c r="M77" i="21"/>
  <c r="O16" i="21"/>
  <c r="P16" i="21" s="1"/>
  <c r="G61" i="21"/>
  <c r="H61" i="21"/>
  <c r="N61" i="21"/>
  <c r="F61" i="21"/>
  <c r="O61" i="21"/>
  <c r="M61" i="21"/>
  <c r="N17" i="21"/>
  <c r="N78" i="21" l="1"/>
  <c r="F78" i="21"/>
  <c r="O78" i="21"/>
  <c r="G78" i="21"/>
  <c r="M78" i="21"/>
  <c r="H78" i="21"/>
  <c r="O17" i="21"/>
  <c r="P17" i="21" s="1"/>
  <c r="M62" i="21"/>
  <c r="F62" i="21"/>
  <c r="O62" i="21"/>
  <c r="H62" i="21"/>
  <c r="N62" i="21"/>
  <c r="G62" i="21"/>
  <c r="N18" i="21"/>
  <c r="M79" i="21" l="1"/>
  <c r="N79" i="21"/>
  <c r="F79" i="21"/>
  <c r="O79" i="21"/>
  <c r="H79" i="21"/>
  <c r="G79" i="21"/>
  <c r="O18" i="21"/>
  <c r="P18" i="21" s="1"/>
  <c r="M63" i="21"/>
  <c r="M65" i="21" s="1"/>
  <c r="L12" i="12" s="1"/>
  <c r="N12" i="12" s="1"/>
  <c r="F63" i="21"/>
  <c r="F65" i="21" s="1"/>
  <c r="F12" i="12" s="1"/>
  <c r="H63" i="21"/>
  <c r="H65" i="21" s="1"/>
  <c r="F14" i="12" s="1"/>
  <c r="H14" i="12" s="1"/>
  <c r="G63" i="21"/>
  <c r="G65" i="21" s="1"/>
  <c r="F13" i="12" s="1"/>
  <c r="H13" i="12" s="1"/>
  <c r="O63" i="21"/>
  <c r="O65" i="21" s="1"/>
  <c r="L14" i="12" s="1"/>
  <c r="N14" i="12" s="1"/>
  <c r="N63" i="21"/>
  <c r="N65" i="21" s="1"/>
  <c r="L13" i="12" s="1"/>
  <c r="N80" i="21" l="1"/>
  <c r="N82" i="21" s="1"/>
  <c r="L23" i="12" s="1"/>
  <c r="N23" i="12" s="1"/>
  <c r="G80" i="21"/>
  <c r="G82" i="21" s="1"/>
  <c r="F23" i="12" s="1"/>
  <c r="H23" i="12" s="1"/>
  <c r="J23" i="12" s="1"/>
  <c r="M80" i="21"/>
  <c r="M82" i="21" s="1"/>
  <c r="L22" i="12" s="1"/>
  <c r="O80" i="21"/>
  <c r="O82" i="21" s="1"/>
  <c r="L24" i="12" s="1"/>
  <c r="N24" i="12" s="1"/>
  <c r="P24" i="12" s="1"/>
  <c r="H80" i="21"/>
  <c r="H82" i="21" s="1"/>
  <c r="F24" i="12" s="1"/>
  <c r="H24" i="12" s="1"/>
  <c r="J24" i="12" s="1"/>
  <c r="F80" i="21"/>
  <c r="F82" i="21" s="1"/>
  <c r="F22" i="12" s="1"/>
  <c r="H12" i="12"/>
  <c r="F11" i="12"/>
  <c r="N13" i="12"/>
  <c r="L11" i="12"/>
  <c r="L21" i="12" l="1"/>
  <c r="N21" i="12" s="1"/>
  <c r="N22" i="12"/>
  <c r="P22" i="12" s="1"/>
  <c r="F21" i="12"/>
  <c r="H21" i="12" s="1"/>
  <c r="H22" i="12"/>
  <c r="J22" i="12" s="1"/>
  <c r="P23" i="12"/>
  <c r="L6" i="12"/>
  <c r="N11" i="12"/>
  <c r="H11" i="12"/>
  <c r="F6" i="12"/>
  <c r="F16" i="12" l="1"/>
  <c r="H16" i="12" s="1"/>
  <c r="L16" i="12"/>
  <c r="N16" i="12" s="1"/>
  <c r="P21" i="12"/>
  <c r="J21" i="12"/>
  <c r="H6" i="12"/>
  <c r="N6" i="12"/>
  <c r="L26" i="12" l="1"/>
  <c r="L55" i="12" s="1"/>
  <c r="F26" i="12"/>
  <c r="H26" i="12" s="1"/>
  <c r="P32" i="12"/>
  <c r="P47" i="12"/>
  <c r="P39" i="12"/>
  <c r="P15" i="12"/>
  <c r="P51" i="12"/>
  <c r="P33" i="12"/>
  <c r="P40" i="12"/>
  <c r="P60" i="12"/>
  <c r="P27" i="12"/>
  <c r="P10" i="12"/>
  <c r="P54" i="12"/>
  <c r="P12" i="12"/>
  <c r="P48" i="12"/>
  <c r="P59" i="12"/>
  <c r="P49" i="12"/>
  <c r="P36" i="12"/>
  <c r="P16" i="12"/>
  <c r="P50" i="12"/>
  <c r="P44" i="12"/>
  <c r="P37" i="12"/>
  <c r="P6" i="12"/>
  <c r="P45" i="12"/>
  <c r="P34" i="12"/>
  <c r="P28" i="12"/>
  <c r="P29" i="12"/>
  <c r="P61" i="12"/>
  <c r="P11" i="12"/>
  <c r="P35" i="12"/>
  <c r="P7" i="12"/>
  <c r="P42" i="12"/>
  <c r="P43" i="12"/>
  <c r="P46" i="12"/>
  <c r="P41" i="12"/>
  <c r="P30" i="12"/>
  <c r="P52" i="12"/>
  <c r="P13" i="12"/>
  <c r="P14" i="12"/>
  <c r="P31" i="12"/>
  <c r="P53" i="12"/>
  <c r="P9" i="12"/>
  <c r="P38" i="12"/>
  <c r="P25" i="12"/>
  <c r="P8" i="12"/>
  <c r="J35" i="12"/>
  <c r="J34" i="12"/>
  <c r="J59" i="12"/>
  <c r="J9" i="12"/>
  <c r="J38" i="12"/>
  <c r="J25" i="12"/>
  <c r="J41" i="12"/>
  <c r="J8" i="12"/>
  <c r="J43" i="12"/>
  <c r="J14" i="12"/>
  <c r="J33" i="12"/>
  <c r="J29" i="12"/>
  <c r="J12" i="12"/>
  <c r="J36" i="12"/>
  <c r="J48" i="12"/>
  <c r="J10" i="12"/>
  <c r="J50" i="12"/>
  <c r="J47" i="12"/>
  <c r="J53" i="12"/>
  <c r="J27" i="12"/>
  <c r="J39" i="12"/>
  <c r="J31" i="12"/>
  <c r="J32" i="12"/>
  <c r="J46" i="12"/>
  <c r="J16" i="12"/>
  <c r="J42" i="12"/>
  <c r="J44" i="12"/>
  <c r="J13" i="12"/>
  <c r="J45" i="12"/>
  <c r="J40" i="12"/>
  <c r="J49" i="12"/>
  <c r="J61" i="12"/>
  <c r="J28" i="12"/>
  <c r="J15" i="12"/>
  <c r="J6" i="12"/>
  <c r="J7" i="12"/>
  <c r="J54" i="12"/>
  <c r="J37" i="12"/>
  <c r="J60" i="12"/>
  <c r="J11" i="12"/>
  <c r="J52" i="12"/>
  <c r="J51" i="12"/>
  <c r="J30" i="12"/>
  <c r="J26" i="12" l="1"/>
  <c r="N26" i="12"/>
  <c r="P26" i="12" s="1"/>
  <c r="F55" i="12"/>
  <c r="F56" i="12" s="1"/>
  <c r="F57" i="12" s="1"/>
  <c r="F58" i="12" s="1"/>
  <c r="F62" i="12" s="1"/>
  <c r="L56" i="12"/>
  <c r="L57" i="12" s="1"/>
  <c r="L58" i="12" s="1"/>
  <c r="L62" i="12" s="1"/>
  <c r="N55" i="12"/>
  <c r="H55" i="12" l="1"/>
  <c r="J55" i="12" s="1"/>
  <c r="P55" i="12"/>
  <c r="N56" i="12"/>
  <c r="H56" i="12" l="1"/>
  <c r="H57" i="12" s="1"/>
  <c r="N57" i="12"/>
  <c r="P56" i="12"/>
  <c r="F6" i="13" l="1"/>
  <c r="E6" i="13"/>
  <c r="J56" i="12"/>
  <c r="H58" i="12"/>
  <c r="J57" i="12"/>
  <c r="P57" i="12"/>
  <c r="N58" i="12"/>
  <c r="J58" i="12" l="1"/>
  <c r="H62" i="12"/>
  <c r="H63" i="12" s="1"/>
  <c r="P58" i="12"/>
  <c r="N62" i="12"/>
  <c r="N63" i="12" s="1"/>
  <c r="P62" i="12" l="1"/>
  <c r="J62" i="12"/>
  <c r="J63" i="12" l="1"/>
  <c r="F25" i="13"/>
  <c r="E25" i="13"/>
  <c r="H64" i="12"/>
  <c r="P63" i="12"/>
  <c r="I6" i="13"/>
  <c r="I25" i="13" s="1"/>
  <c r="H6" i="13"/>
  <c r="H25" i="13" s="1"/>
  <c r="J6" i="13"/>
  <c r="J25" i="13" s="1"/>
  <c r="G6" i="13"/>
  <c r="G25" i="13" s="1"/>
  <c r="M6" i="13"/>
  <c r="M25" i="13" s="1"/>
  <c r="L6" i="13"/>
  <c r="L25" i="13" s="1"/>
  <c r="K6" i="13"/>
  <c r="K25" i="13" s="1"/>
  <c r="N64" i="12"/>
  <c r="N65" i="12" l="1"/>
  <c r="P65" i="12" s="1"/>
  <c r="P64" i="12"/>
  <c r="H65" i="12"/>
  <c r="J64" i="12"/>
  <c r="D6" i="13" l="1"/>
  <c r="D25" i="13" s="1"/>
  <c r="D26" i="13" s="1"/>
  <c r="E5" i="13" s="1"/>
  <c r="E26" i="13" s="1"/>
  <c r="F5" i="13" s="1"/>
  <c r="F26" i="13" s="1"/>
  <c r="G5" i="13" s="1"/>
  <c r="G26" i="13" s="1"/>
  <c r="H5" i="13" s="1"/>
  <c r="H26" i="13" s="1"/>
  <c r="I5" i="13" s="1"/>
  <c r="I26" i="13" s="1"/>
  <c r="J5" i="13" s="1"/>
  <c r="J26" i="13" s="1"/>
  <c r="K5" i="13" s="1"/>
  <c r="K26" i="13" s="1"/>
  <c r="L5" i="13" s="1"/>
  <c r="L26" i="13" s="1"/>
  <c r="M5" i="13" s="1"/>
  <c r="M26" i="13" s="1"/>
  <c r="J65" i="12"/>
</calcChain>
</file>

<file path=xl/sharedStrings.xml><?xml version="1.0" encoding="utf-8"?>
<sst xmlns="http://schemas.openxmlformats.org/spreadsheetml/2006/main" count="526" uniqueCount="216">
  <si>
    <t>売上総利益</t>
    <rPh sb="0" eb="2">
      <t>ウリアゲ</t>
    </rPh>
    <rPh sb="2" eb="5">
      <t>ソウリエキ</t>
    </rPh>
    <phoneticPr fontId="5"/>
  </si>
  <si>
    <t>販売費・一般管理費</t>
    <rPh sb="0" eb="2">
      <t>ハンバイ</t>
    </rPh>
    <rPh sb="2" eb="3">
      <t>ヒ</t>
    </rPh>
    <rPh sb="4" eb="6">
      <t>イッパン</t>
    </rPh>
    <rPh sb="6" eb="9">
      <t>カンリヒ</t>
    </rPh>
    <phoneticPr fontId="5"/>
  </si>
  <si>
    <t>役員報酬</t>
    <rPh sb="0" eb="2">
      <t>ヤクイン</t>
    </rPh>
    <rPh sb="2" eb="4">
      <t>ホウシュウ</t>
    </rPh>
    <phoneticPr fontId="5"/>
  </si>
  <si>
    <t>販売管理費合計</t>
    <rPh sb="0" eb="2">
      <t>ハンバイ</t>
    </rPh>
    <rPh sb="2" eb="5">
      <t>カンリヒ</t>
    </rPh>
    <rPh sb="5" eb="7">
      <t>ゴウケイ</t>
    </rPh>
    <phoneticPr fontId="5"/>
  </si>
  <si>
    <t>営業利益</t>
    <rPh sb="0" eb="2">
      <t>エイギョウ</t>
    </rPh>
    <rPh sb="2" eb="4">
      <t>リエキ</t>
    </rPh>
    <phoneticPr fontId="5"/>
  </si>
  <si>
    <t>営業外収支</t>
    <rPh sb="0" eb="3">
      <t>エイギョウガイ</t>
    </rPh>
    <rPh sb="3" eb="5">
      <t>シュウシ</t>
    </rPh>
    <phoneticPr fontId="5"/>
  </si>
  <si>
    <t>営業外収益</t>
    <rPh sb="0" eb="2">
      <t>エイギョウ</t>
    </rPh>
    <rPh sb="2" eb="3">
      <t>ガイ</t>
    </rPh>
    <rPh sb="3" eb="5">
      <t>シュウエキ</t>
    </rPh>
    <phoneticPr fontId="5"/>
  </si>
  <si>
    <t>営業外費用</t>
    <rPh sb="0" eb="2">
      <t>エイギョウ</t>
    </rPh>
    <rPh sb="2" eb="3">
      <t>ガイ</t>
    </rPh>
    <rPh sb="3" eb="5">
      <t>ヒヨウ</t>
    </rPh>
    <phoneticPr fontId="5"/>
  </si>
  <si>
    <t>　うち支払利息</t>
    <rPh sb="3" eb="5">
      <t>シハライ</t>
    </rPh>
    <rPh sb="5" eb="7">
      <t>リソク</t>
    </rPh>
    <phoneticPr fontId="5"/>
  </si>
  <si>
    <t>経常利益</t>
    <rPh sb="0" eb="2">
      <t>ケイジョウ</t>
    </rPh>
    <rPh sb="2" eb="4">
      <t>リエキ</t>
    </rPh>
    <phoneticPr fontId="5"/>
  </si>
  <si>
    <t>＜単位：円＞</t>
    <phoneticPr fontId="2"/>
  </si>
  <si>
    <t>福利厚生費</t>
    <rPh sb="0" eb="2">
      <t>フクリ</t>
    </rPh>
    <rPh sb="2" eb="5">
      <t>コウセイヒ</t>
    </rPh>
    <phoneticPr fontId="2"/>
  </si>
  <si>
    <t>税引後純利益</t>
    <rPh sb="0" eb="2">
      <t>ゼイビキ</t>
    </rPh>
    <rPh sb="2" eb="3">
      <t>ゴ</t>
    </rPh>
    <rPh sb="3" eb="6">
      <t>ジュンリエキ</t>
    </rPh>
    <phoneticPr fontId="5"/>
  </si>
  <si>
    <t>前期繰越金</t>
    <rPh sb="0" eb="2">
      <t>ゼンキ</t>
    </rPh>
    <rPh sb="2" eb="5">
      <t>クリコシキン</t>
    </rPh>
    <phoneticPr fontId="2"/>
  </si>
  <si>
    <t>財務収入</t>
    <rPh sb="0" eb="2">
      <t>ザイム</t>
    </rPh>
    <rPh sb="2" eb="4">
      <t>シュウニュウ</t>
    </rPh>
    <phoneticPr fontId="2"/>
  </si>
  <si>
    <t>役員</t>
    <rPh sb="0" eb="2">
      <t>ヤクイン</t>
    </rPh>
    <phoneticPr fontId="2"/>
  </si>
  <si>
    <t>財務支出</t>
    <rPh sb="0" eb="2">
      <t>ザイム</t>
    </rPh>
    <rPh sb="2" eb="4">
      <t>シシュツ</t>
    </rPh>
    <phoneticPr fontId="2"/>
  </si>
  <si>
    <t>人件費合計</t>
    <rPh sb="0" eb="3">
      <t>ジンケンヒ</t>
    </rPh>
    <rPh sb="3" eb="5">
      <t>ゴウケイ</t>
    </rPh>
    <phoneticPr fontId="2"/>
  </si>
  <si>
    <t>経費合計</t>
    <rPh sb="0" eb="2">
      <t>ケイヒ</t>
    </rPh>
    <rPh sb="2" eb="4">
      <t>ゴウケイ</t>
    </rPh>
    <phoneticPr fontId="2"/>
  </si>
  <si>
    <t>合計</t>
    <rPh sb="0" eb="2">
      <t>ゴウケイ</t>
    </rPh>
    <phoneticPr fontId="2"/>
  </si>
  <si>
    <t>単価</t>
    <rPh sb="0" eb="2">
      <t>タンカ</t>
    </rPh>
    <phoneticPr fontId="2"/>
  </si>
  <si>
    <t>売上原価</t>
    <rPh sb="0" eb="2">
      <t>ウリアゲ</t>
    </rPh>
    <rPh sb="2" eb="4">
      <t>ゲンカ</t>
    </rPh>
    <phoneticPr fontId="5"/>
  </si>
  <si>
    <t>賞与</t>
    <rPh sb="0" eb="2">
      <t>ショウヨ</t>
    </rPh>
    <phoneticPr fontId="2"/>
  </si>
  <si>
    <t>利益</t>
    <rPh sb="0" eb="2">
      <t>リエキ</t>
    </rPh>
    <phoneticPr fontId="2"/>
  </si>
  <si>
    <t>利益率</t>
    <rPh sb="0" eb="3">
      <t>リエキリツ</t>
    </rPh>
    <phoneticPr fontId="2"/>
  </si>
  <si>
    <t>材料比率</t>
    <rPh sb="0" eb="4">
      <t>ザイリョウヒリツ</t>
    </rPh>
    <phoneticPr fontId="2"/>
  </si>
  <si>
    <t>分類</t>
    <rPh sb="0" eb="2">
      <t>ブンルイ</t>
    </rPh>
    <phoneticPr fontId="2"/>
  </si>
  <si>
    <t>材料単価</t>
    <rPh sb="0" eb="2">
      <t>ザイリョウ</t>
    </rPh>
    <rPh sb="2" eb="4">
      <t>タンカ</t>
    </rPh>
    <phoneticPr fontId="2"/>
  </si>
  <si>
    <t>売上高</t>
    <rPh sb="0" eb="2">
      <t>ウリアゲ</t>
    </rPh>
    <rPh sb="2" eb="3">
      <t>タカ</t>
    </rPh>
    <phoneticPr fontId="5"/>
  </si>
  <si>
    <t>カウンター</t>
    <phoneticPr fontId="2"/>
  </si>
  <si>
    <t>月～木</t>
    <rPh sb="0" eb="1">
      <t>ゲツ</t>
    </rPh>
    <rPh sb="2" eb="3">
      <t>モク</t>
    </rPh>
    <phoneticPr fontId="2"/>
  </si>
  <si>
    <t>席数
（コロナ渦）</t>
    <rPh sb="0" eb="2">
      <t>セキスウ</t>
    </rPh>
    <rPh sb="7" eb="8">
      <t>カ</t>
    </rPh>
    <phoneticPr fontId="2"/>
  </si>
  <si>
    <t>席数
（コロナ後）</t>
    <rPh sb="0" eb="2">
      <t>セキスウ</t>
    </rPh>
    <rPh sb="7" eb="8">
      <t>ゴ</t>
    </rPh>
    <phoneticPr fontId="2"/>
  </si>
  <si>
    <t>注文率</t>
    <rPh sb="0" eb="3">
      <t>チュウモンリツ</t>
    </rPh>
    <phoneticPr fontId="2"/>
  </si>
  <si>
    <t>宴会利用</t>
    <rPh sb="0" eb="2">
      <t>エンカイ</t>
    </rPh>
    <rPh sb="2" eb="4">
      <t>リヨウ</t>
    </rPh>
    <phoneticPr fontId="2"/>
  </si>
  <si>
    <t>顧客層</t>
    <rPh sb="0" eb="3">
      <t>コキャクソウ</t>
    </rPh>
    <phoneticPr fontId="2"/>
  </si>
  <si>
    <t>想定単価</t>
    <rPh sb="0" eb="4">
      <t>ソウテイタンカ</t>
    </rPh>
    <phoneticPr fontId="2"/>
  </si>
  <si>
    <t>来店シェア（夜）</t>
    <rPh sb="0" eb="2">
      <t>ライテン</t>
    </rPh>
    <rPh sb="6" eb="7">
      <t>ヨル</t>
    </rPh>
    <phoneticPr fontId="2"/>
  </si>
  <si>
    <t>来店シェア（ランチ）</t>
    <rPh sb="0" eb="2">
      <t>ライテン</t>
    </rPh>
    <phoneticPr fontId="2"/>
  </si>
  <si>
    <t>土日</t>
    <rPh sb="0" eb="2">
      <t>ドニチ</t>
    </rPh>
    <phoneticPr fontId="2"/>
  </si>
  <si>
    <t>金</t>
    <rPh sb="0" eb="1">
      <t>キン</t>
    </rPh>
    <phoneticPr fontId="2"/>
  </si>
  <si>
    <t>貢献率</t>
    <rPh sb="0" eb="3">
      <t>コウケンリツ</t>
    </rPh>
    <phoneticPr fontId="2"/>
  </si>
  <si>
    <t>想定原価</t>
    <rPh sb="0" eb="4">
      <t>ソウテイゲンカ</t>
    </rPh>
    <phoneticPr fontId="2"/>
  </si>
  <si>
    <t>料理</t>
    <rPh sb="0" eb="2">
      <t>リョウリ</t>
    </rPh>
    <phoneticPr fontId="2"/>
  </si>
  <si>
    <t>ドリンク</t>
    <phoneticPr fontId="2"/>
  </si>
  <si>
    <t>原価率</t>
    <rPh sb="0" eb="3">
      <t>ゲンカリツ</t>
    </rPh>
    <phoneticPr fontId="2"/>
  </si>
  <si>
    <t>夜</t>
    <rPh sb="0" eb="1">
      <t>ヨル</t>
    </rPh>
    <phoneticPr fontId="2"/>
  </si>
  <si>
    <t>ランチ</t>
    <phoneticPr fontId="2"/>
  </si>
  <si>
    <t>顧客単価・原価・注文率マスター（夜料理）</t>
    <rPh sb="0" eb="2">
      <t>コキャク</t>
    </rPh>
    <rPh sb="2" eb="4">
      <t>タンカ</t>
    </rPh>
    <rPh sb="5" eb="7">
      <t>ゲンカ</t>
    </rPh>
    <rPh sb="8" eb="11">
      <t>チュウモンリツ</t>
    </rPh>
    <rPh sb="16" eb="17">
      <t>ヨル</t>
    </rPh>
    <rPh sb="17" eb="19">
      <t>リョウリ</t>
    </rPh>
    <phoneticPr fontId="2"/>
  </si>
  <si>
    <t>顧客単価・原価・注文率マスター（夜ドリンク）</t>
    <rPh sb="0" eb="2">
      <t>コキャク</t>
    </rPh>
    <rPh sb="2" eb="4">
      <t>タンカ</t>
    </rPh>
    <rPh sb="16" eb="17">
      <t>ヨル</t>
    </rPh>
    <phoneticPr fontId="2"/>
  </si>
  <si>
    <t>顧客単価・原価・注文率マスター（夜コース）</t>
    <rPh sb="0" eb="2">
      <t>コキャク</t>
    </rPh>
    <rPh sb="2" eb="4">
      <t>タンカ</t>
    </rPh>
    <rPh sb="16" eb="17">
      <t>ヨル</t>
    </rPh>
    <phoneticPr fontId="2"/>
  </si>
  <si>
    <t>顧客単価・原価・注文率マスター（ランチ）</t>
    <rPh sb="0" eb="2">
      <t>コキャク</t>
    </rPh>
    <rPh sb="2" eb="4">
      <t>タンカ</t>
    </rPh>
    <phoneticPr fontId="2"/>
  </si>
  <si>
    <t>※１：毎月の営業日数は２５日。うち、月～木曜日が17日、金曜日が4日、土曜日が4日とする。</t>
    <rPh sb="3" eb="5">
      <t>マイツキ</t>
    </rPh>
    <rPh sb="6" eb="10">
      <t>エイギョウニッスウ</t>
    </rPh>
    <rPh sb="13" eb="14">
      <t>ニチ</t>
    </rPh>
    <rPh sb="18" eb="19">
      <t>ゲツ</t>
    </rPh>
    <rPh sb="20" eb="23">
      <t>モクヨウビ</t>
    </rPh>
    <rPh sb="26" eb="27">
      <t>ニチ</t>
    </rPh>
    <rPh sb="28" eb="31">
      <t>キンヨウビ</t>
    </rPh>
    <rPh sb="33" eb="34">
      <t>ニチ</t>
    </rPh>
    <rPh sb="35" eb="38">
      <t>ドヨウビ</t>
    </rPh>
    <rPh sb="40" eb="41">
      <t>ニチ</t>
    </rPh>
    <phoneticPr fontId="2"/>
  </si>
  <si>
    <t>顧客層・原価率マスター</t>
    <rPh sb="0" eb="3">
      <t>コキャクソウ</t>
    </rPh>
    <rPh sb="4" eb="7">
      <t>ゲンカリツ</t>
    </rPh>
    <phoneticPr fontId="2"/>
  </si>
  <si>
    <t>夜部門</t>
    <rPh sb="0" eb="1">
      <t>ヨル</t>
    </rPh>
    <rPh sb="1" eb="3">
      <t>ブモン</t>
    </rPh>
    <phoneticPr fontId="2"/>
  </si>
  <si>
    <t>　月～木曜日</t>
    <rPh sb="1" eb="2">
      <t>ゲツ</t>
    </rPh>
    <rPh sb="3" eb="6">
      <t>モクヨウビ</t>
    </rPh>
    <phoneticPr fontId="2"/>
  </si>
  <si>
    <t>　金曜日</t>
    <rPh sb="1" eb="4">
      <t>キンヨウビ</t>
    </rPh>
    <phoneticPr fontId="2"/>
  </si>
  <si>
    <t>　土日曜日</t>
    <rPh sb="1" eb="2">
      <t>ツチ</t>
    </rPh>
    <rPh sb="2" eb="5">
      <t>ニチヨウビ</t>
    </rPh>
    <phoneticPr fontId="2"/>
  </si>
  <si>
    <t>ランチ部門</t>
    <rPh sb="3" eb="5">
      <t>ブモン</t>
    </rPh>
    <phoneticPr fontId="2"/>
  </si>
  <si>
    <t>来店・売上・原価予測</t>
    <rPh sb="0" eb="2">
      <t>ライテン</t>
    </rPh>
    <rPh sb="3" eb="5">
      <t>ウリアゲ</t>
    </rPh>
    <rPh sb="6" eb="8">
      <t>ゲンカ</t>
    </rPh>
    <rPh sb="8" eb="10">
      <t>ヨソク</t>
    </rPh>
    <phoneticPr fontId="2"/>
  </si>
  <si>
    <r>
      <t>1日あたり</t>
    </r>
    <r>
      <rPr>
        <b/>
        <sz val="11"/>
        <color rgb="FFFF0000"/>
        <rFont val="ＭＳ Ｐゴシック"/>
        <family val="3"/>
        <charset val="128"/>
        <scheme val="minor"/>
      </rPr>
      <t>売上</t>
    </r>
    <rPh sb="1" eb="2">
      <t>ニチ</t>
    </rPh>
    <rPh sb="5" eb="7">
      <t>ウリアゲ</t>
    </rPh>
    <phoneticPr fontId="2"/>
  </si>
  <si>
    <r>
      <t>1日あたり</t>
    </r>
    <r>
      <rPr>
        <b/>
        <sz val="11"/>
        <color rgb="FFFF0000"/>
        <rFont val="ＭＳ Ｐゴシック"/>
        <family val="3"/>
        <charset val="128"/>
        <scheme val="minor"/>
      </rPr>
      <t>来店人数</t>
    </r>
    <rPh sb="1" eb="2">
      <t>ニチ</t>
    </rPh>
    <rPh sb="5" eb="9">
      <t>ライテンニンズ</t>
    </rPh>
    <phoneticPr fontId="2"/>
  </si>
  <si>
    <r>
      <t>1日あたり</t>
    </r>
    <r>
      <rPr>
        <b/>
        <sz val="11"/>
        <color rgb="FFFF0000"/>
        <rFont val="ＭＳ Ｐゴシック"/>
        <family val="3"/>
        <charset val="128"/>
        <scheme val="minor"/>
      </rPr>
      <t>原価</t>
    </r>
    <rPh sb="1" eb="2">
      <t>ニチ</t>
    </rPh>
    <rPh sb="5" eb="7">
      <t>ゲンカ</t>
    </rPh>
    <phoneticPr fontId="2"/>
  </si>
  <si>
    <t>目標収支シミュレーション</t>
    <rPh sb="0" eb="2">
      <t>モクヒョウ</t>
    </rPh>
    <rPh sb="2" eb="4">
      <t>シュウシ</t>
    </rPh>
    <phoneticPr fontId="2"/>
  </si>
  <si>
    <t>広告宣伝費</t>
    <rPh sb="0" eb="5">
      <t>コウコクセンデンヒ</t>
    </rPh>
    <phoneticPr fontId="2"/>
  </si>
  <si>
    <t>車両維持費</t>
    <rPh sb="0" eb="5">
      <t>シャリョウイジヒ</t>
    </rPh>
    <phoneticPr fontId="2"/>
  </si>
  <si>
    <t>旅費交通費</t>
    <rPh sb="0" eb="5">
      <t>リョヒコウツウヒ</t>
    </rPh>
    <phoneticPr fontId="2"/>
  </si>
  <si>
    <t>通信費</t>
    <rPh sb="0" eb="3">
      <t>ツウシンヒ</t>
    </rPh>
    <phoneticPr fontId="2"/>
  </si>
  <si>
    <t>水道光熱費</t>
    <rPh sb="0" eb="5">
      <t>スイドウコウネツヒ</t>
    </rPh>
    <phoneticPr fontId="2"/>
  </si>
  <si>
    <t>消耗品費</t>
    <rPh sb="0" eb="4">
      <t>ショウモウヒンヒ</t>
    </rPh>
    <phoneticPr fontId="2"/>
  </si>
  <si>
    <t>修繕費</t>
    <rPh sb="0" eb="3">
      <t>シュウゼンヒ</t>
    </rPh>
    <phoneticPr fontId="2"/>
  </si>
  <si>
    <t>保険料</t>
    <rPh sb="0" eb="3">
      <t>ホケンリョウ</t>
    </rPh>
    <phoneticPr fontId="2"/>
  </si>
  <si>
    <t>退職金</t>
    <rPh sb="0" eb="3">
      <t>タイショクキン</t>
    </rPh>
    <phoneticPr fontId="2"/>
  </si>
  <si>
    <t>交際接待費</t>
    <rPh sb="0" eb="5">
      <t>コウサイセッタイヒ</t>
    </rPh>
    <phoneticPr fontId="2"/>
  </si>
  <si>
    <t>減価償却費</t>
    <rPh sb="0" eb="5">
      <t>ゲンカショウキャクヒ</t>
    </rPh>
    <phoneticPr fontId="2"/>
  </si>
  <si>
    <t>支払手数料</t>
    <rPh sb="0" eb="5">
      <t>シハライテスウリョウ</t>
    </rPh>
    <phoneticPr fontId="2"/>
  </si>
  <si>
    <t>地代家賃</t>
    <rPh sb="0" eb="4">
      <t>チダイヤチン</t>
    </rPh>
    <phoneticPr fontId="2"/>
  </si>
  <si>
    <t>諸会費</t>
    <rPh sb="0" eb="3">
      <t>ショカイヒ</t>
    </rPh>
    <phoneticPr fontId="2"/>
  </si>
  <si>
    <t>事務費</t>
    <rPh sb="0" eb="3">
      <t>ジムヒ</t>
    </rPh>
    <phoneticPr fontId="2"/>
  </si>
  <si>
    <t>税理士報酬</t>
    <rPh sb="0" eb="3">
      <t>ゼイリシ</t>
    </rPh>
    <rPh sb="3" eb="5">
      <t>ホウシュウ</t>
    </rPh>
    <phoneticPr fontId="2"/>
  </si>
  <si>
    <t>雑費</t>
    <rPh sb="0" eb="2">
      <t>ザッピ</t>
    </rPh>
    <phoneticPr fontId="2"/>
  </si>
  <si>
    <t>月次</t>
    <rPh sb="0" eb="2">
      <t>ゲツジ</t>
    </rPh>
    <phoneticPr fontId="2"/>
  </si>
  <si>
    <t>年次</t>
    <rPh sb="0" eb="2">
      <t>ネンジ</t>
    </rPh>
    <phoneticPr fontId="2"/>
  </si>
  <si>
    <t>割合</t>
    <rPh sb="0" eb="2">
      <t>ワリアイ</t>
    </rPh>
    <phoneticPr fontId="2"/>
  </si>
  <si>
    <t>コロナ後</t>
    <rPh sb="3" eb="4">
      <t>ゴ</t>
    </rPh>
    <phoneticPr fontId="2"/>
  </si>
  <si>
    <r>
      <t>コロナ</t>
    </r>
    <r>
      <rPr>
        <b/>
        <sz val="11"/>
        <color rgb="FFFF0000"/>
        <rFont val="ＭＳ Ｐゴシック"/>
        <family val="3"/>
        <charset val="128"/>
        <scheme val="minor"/>
      </rPr>
      <t>後</t>
    </r>
    <r>
      <rPr>
        <sz val="11"/>
        <color theme="0"/>
        <rFont val="ＭＳ Ｐゴシック"/>
        <family val="3"/>
        <charset val="128"/>
        <scheme val="minor"/>
      </rPr>
      <t>回転数</t>
    </r>
    <rPh sb="3" eb="4">
      <t>ゴ</t>
    </rPh>
    <rPh sb="4" eb="7">
      <t>カイテンスウ</t>
    </rPh>
    <phoneticPr fontId="2"/>
  </si>
  <si>
    <t>月～木日数</t>
    <rPh sb="0" eb="1">
      <t>ゲツ</t>
    </rPh>
    <rPh sb="2" eb="3">
      <t>モク</t>
    </rPh>
    <rPh sb="3" eb="5">
      <t>ニッスウ</t>
    </rPh>
    <phoneticPr fontId="2"/>
  </si>
  <si>
    <t>金曜日数</t>
    <rPh sb="0" eb="2">
      <t>キンヨウ</t>
    </rPh>
    <rPh sb="2" eb="4">
      <t>ニッスウ</t>
    </rPh>
    <phoneticPr fontId="2"/>
  </si>
  <si>
    <t>土曜日数</t>
    <rPh sb="0" eb="2">
      <t>ドヨウ</t>
    </rPh>
    <rPh sb="2" eb="4">
      <t>ニッスウ</t>
    </rPh>
    <phoneticPr fontId="2"/>
  </si>
  <si>
    <t>リース料</t>
    <rPh sb="3" eb="4">
      <t>リョウ</t>
    </rPh>
    <phoneticPr fontId="2"/>
  </si>
  <si>
    <t>職員番号</t>
    <rPh sb="0" eb="2">
      <t>ショクイン</t>
    </rPh>
    <rPh sb="2" eb="4">
      <t>バンゴウ</t>
    </rPh>
    <phoneticPr fontId="2"/>
  </si>
  <si>
    <t>氏名</t>
    <rPh sb="0" eb="2">
      <t>シメイ</t>
    </rPh>
    <phoneticPr fontId="2"/>
  </si>
  <si>
    <t>月給</t>
    <rPh sb="0" eb="2">
      <t>ゲッキュウ</t>
    </rPh>
    <phoneticPr fontId="2"/>
  </si>
  <si>
    <t>保険の有無</t>
    <rPh sb="0" eb="2">
      <t>ホケン</t>
    </rPh>
    <rPh sb="3" eb="5">
      <t>ウム</t>
    </rPh>
    <phoneticPr fontId="2"/>
  </si>
  <si>
    <t>年金</t>
    <rPh sb="0" eb="2">
      <t>ネンキン</t>
    </rPh>
    <phoneticPr fontId="2"/>
  </si>
  <si>
    <t>健康</t>
    <rPh sb="0" eb="2">
      <t>ケンコウ</t>
    </rPh>
    <phoneticPr fontId="2"/>
  </si>
  <si>
    <t>雇用</t>
    <rPh sb="0" eb="2">
      <t>コヨウ</t>
    </rPh>
    <phoneticPr fontId="2"/>
  </si>
  <si>
    <t>労災</t>
    <rPh sb="0" eb="2">
      <t>ロウサイ</t>
    </rPh>
    <phoneticPr fontId="2"/>
  </si>
  <si>
    <t>年齢</t>
    <rPh sb="0" eb="2">
      <t>ネンレイ</t>
    </rPh>
    <phoneticPr fontId="2"/>
  </si>
  <si>
    <t>令和３年</t>
    <rPh sb="0" eb="2">
      <t>レイワ</t>
    </rPh>
    <rPh sb="3" eb="4">
      <t>ネン</t>
    </rPh>
    <phoneticPr fontId="2"/>
  </si>
  <si>
    <t>単位：円</t>
    <rPh sb="0" eb="2">
      <t>タンイ</t>
    </rPh>
    <rPh sb="3" eb="4">
      <t>エン</t>
    </rPh>
    <phoneticPr fontId="2"/>
  </si>
  <si>
    <t>標準報酬</t>
    <rPh sb="0" eb="2">
      <t>ヒョウジュン</t>
    </rPh>
    <rPh sb="2" eb="4">
      <t>ホウシュウ</t>
    </rPh>
    <phoneticPr fontId="2"/>
  </si>
  <si>
    <t>子育て</t>
    <rPh sb="0" eb="2">
      <t>コソダ</t>
    </rPh>
    <phoneticPr fontId="2"/>
  </si>
  <si>
    <t>・年度</t>
    <rPh sb="1" eb="3">
      <t>ネンド</t>
    </rPh>
    <phoneticPr fontId="2"/>
  </si>
  <si>
    <t>・雇用保険（一般）</t>
    <rPh sb="1" eb="5">
      <t>コヨウホケン</t>
    </rPh>
    <rPh sb="6" eb="8">
      <t>イッパン</t>
    </rPh>
    <phoneticPr fontId="2"/>
  </si>
  <si>
    <t>・労災保険（飲食店）</t>
    <rPh sb="1" eb="3">
      <t>ロウサイ</t>
    </rPh>
    <rPh sb="3" eb="5">
      <t>ホケン</t>
    </rPh>
    <rPh sb="6" eb="8">
      <t>インショク</t>
    </rPh>
    <rPh sb="8" eb="9">
      <t>テン</t>
    </rPh>
    <phoneticPr fontId="2"/>
  </si>
  <si>
    <t>2．正職員</t>
    <rPh sb="2" eb="5">
      <t>セイショクイン</t>
    </rPh>
    <phoneticPr fontId="2"/>
  </si>
  <si>
    <t>・厚生年金</t>
    <rPh sb="1" eb="5">
      <t>コウセイネンキン</t>
    </rPh>
    <phoneticPr fontId="2"/>
  </si>
  <si>
    <t>・健康保険（４０歳未満）</t>
    <rPh sb="1" eb="5">
      <t>ケンコウホケン</t>
    </rPh>
    <rPh sb="8" eb="9">
      <t>サイ</t>
    </rPh>
    <rPh sb="9" eb="11">
      <t>ミマン</t>
    </rPh>
    <phoneticPr fontId="2"/>
  </si>
  <si>
    <t>・健康保険（４０歳以上）</t>
    <rPh sb="1" eb="5">
      <t>ケンコウホケン</t>
    </rPh>
    <rPh sb="8" eb="9">
      <t>サイ</t>
    </rPh>
    <rPh sb="9" eb="11">
      <t>イジョウ</t>
    </rPh>
    <phoneticPr fontId="2"/>
  </si>
  <si>
    <t>３．パート</t>
    <phoneticPr fontId="2"/>
  </si>
  <si>
    <t>時給</t>
    <rPh sb="0" eb="2">
      <t>ジキュウ</t>
    </rPh>
    <phoneticPr fontId="2"/>
  </si>
  <si>
    <t>労働時間（日）</t>
    <rPh sb="0" eb="4">
      <t>ロウドウジカン</t>
    </rPh>
    <rPh sb="5" eb="6">
      <t>ニチ</t>
    </rPh>
    <phoneticPr fontId="2"/>
  </si>
  <si>
    <t>労働日数（週）</t>
    <rPh sb="0" eb="4">
      <t>ロウドウニッスウ</t>
    </rPh>
    <rPh sb="5" eb="6">
      <t>シュウ</t>
    </rPh>
    <phoneticPr fontId="2"/>
  </si>
  <si>
    <t>労働時間（週）</t>
    <rPh sb="0" eb="4">
      <t>ロウドウジカン</t>
    </rPh>
    <rPh sb="5" eb="6">
      <t>シュウ</t>
    </rPh>
    <phoneticPr fontId="2"/>
  </si>
  <si>
    <t>単位：円、時間（百分率）</t>
    <rPh sb="0" eb="2">
      <t>タンイ</t>
    </rPh>
    <rPh sb="3" eb="4">
      <t>エン</t>
    </rPh>
    <rPh sb="5" eb="7">
      <t>ジカン</t>
    </rPh>
    <rPh sb="8" eb="11">
      <t>ヒャクブンリツ</t>
    </rPh>
    <phoneticPr fontId="2"/>
  </si>
  <si>
    <t>※１：１か月は４週と仮定する。</t>
    <rPh sb="5" eb="6">
      <t>ゲツ</t>
    </rPh>
    <rPh sb="8" eb="9">
      <t>シュウ</t>
    </rPh>
    <rPh sb="10" eb="12">
      <t>カテイ</t>
    </rPh>
    <phoneticPr fontId="2"/>
  </si>
  <si>
    <t>法定福利費（パート）</t>
    <rPh sb="0" eb="5">
      <t>ホウテイフクリヒ</t>
    </rPh>
    <phoneticPr fontId="2"/>
  </si>
  <si>
    <t>法定福利費（正社員）</t>
    <rPh sb="0" eb="5">
      <t>ホウテイフクリヒ</t>
    </rPh>
    <rPh sb="6" eb="9">
      <t>セイシャイン</t>
    </rPh>
    <phoneticPr fontId="2"/>
  </si>
  <si>
    <t>給与手当（正職員）</t>
    <rPh sb="0" eb="2">
      <t>キュウヨ</t>
    </rPh>
    <rPh sb="2" eb="4">
      <t>テアテ</t>
    </rPh>
    <rPh sb="5" eb="8">
      <t>セイショクイン</t>
    </rPh>
    <phoneticPr fontId="5"/>
  </si>
  <si>
    <t>給与手当（パート）</t>
    <rPh sb="0" eb="2">
      <t>キュウヨ</t>
    </rPh>
    <rPh sb="2" eb="4">
      <t>テアテ</t>
    </rPh>
    <phoneticPr fontId="5"/>
  </si>
  <si>
    <t>法定福利費（正職員）</t>
    <rPh sb="0" eb="2">
      <t>ホウテイ</t>
    </rPh>
    <rPh sb="2" eb="4">
      <t>フクリ</t>
    </rPh>
    <rPh sb="4" eb="5">
      <t>ヒ</t>
    </rPh>
    <rPh sb="6" eb="9">
      <t>セイショクイン</t>
    </rPh>
    <phoneticPr fontId="2"/>
  </si>
  <si>
    <t>法定福利費（パート）</t>
    <rPh sb="0" eb="2">
      <t>ホウテイ</t>
    </rPh>
    <rPh sb="2" eb="4">
      <t>フクリ</t>
    </rPh>
    <rPh sb="4" eb="5">
      <t>ヒ</t>
    </rPh>
    <phoneticPr fontId="2"/>
  </si>
  <si>
    <t>１．役員</t>
    <rPh sb="2" eb="4">
      <t>ヤクイン</t>
    </rPh>
    <phoneticPr fontId="2"/>
  </si>
  <si>
    <t>番号</t>
    <rPh sb="0" eb="2">
      <t>バンゴウ</t>
    </rPh>
    <phoneticPr fontId="2"/>
  </si>
  <si>
    <t>【保険料率（事業主負担分）】</t>
    <rPh sb="1" eb="5">
      <t>ホケンリョウリツ</t>
    </rPh>
    <rPh sb="6" eb="9">
      <t>ジギョウヌシ</t>
    </rPh>
    <rPh sb="9" eb="12">
      <t>フタンブン</t>
    </rPh>
    <phoneticPr fontId="2"/>
  </si>
  <si>
    <t>人件費マスター（コロナ後）</t>
    <rPh sb="0" eb="3">
      <t>ジンケンヒ</t>
    </rPh>
    <rPh sb="11" eb="12">
      <t>アト</t>
    </rPh>
    <phoneticPr fontId="2"/>
  </si>
  <si>
    <t>租税公課（下記以外）</t>
    <rPh sb="0" eb="4">
      <t>ソゼイコウカ</t>
    </rPh>
    <rPh sb="5" eb="9">
      <t>カキイガイ</t>
    </rPh>
    <phoneticPr fontId="2"/>
  </si>
  <si>
    <t>租税公課（消費税）</t>
    <rPh sb="0" eb="4">
      <t>ソゼイコウカ</t>
    </rPh>
    <rPh sb="5" eb="8">
      <t>ショウヒゼイ</t>
    </rPh>
    <phoneticPr fontId="2"/>
  </si>
  <si>
    <t>法定福利費（賞与）</t>
    <rPh sb="0" eb="2">
      <t>ホウテイ</t>
    </rPh>
    <rPh sb="2" eb="4">
      <t>フクリ</t>
    </rPh>
    <rPh sb="4" eb="5">
      <t>ヒ</t>
    </rPh>
    <rPh sb="6" eb="8">
      <t>ショウヨ</t>
    </rPh>
    <phoneticPr fontId="2"/>
  </si>
  <si>
    <t>※２：租税公課（消費税）は、売上総利益額から減価償却費と租税公課を除いた経費合計を差し引いた金額の１０％</t>
    <rPh sb="3" eb="7">
      <t>ソゼイコウカ</t>
    </rPh>
    <rPh sb="8" eb="11">
      <t>ショウヒゼイ</t>
    </rPh>
    <rPh sb="14" eb="19">
      <t>ウリアゲソウリエキ</t>
    </rPh>
    <rPh sb="19" eb="20">
      <t>ガク</t>
    </rPh>
    <rPh sb="22" eb="27">
      <t>ゲンカショウキャクヒ</t>
    </rPh>
    <rPh sb="28" eb="32">
      <t>ソゼイコウカ</t>
    </rPh>
    <rPh sb="33" eb="34">
      <t>ノゾ</t>
    </rPh>
    <rPh sb="36" eb="38">
      <t>ケイヒ</t>
    </rPh>
    <rPh sb="38" eb="40">
      <t>ゴウケイ</t>
    </rPh>
    <rPh sb="41" eb="42">
      <t>サ</t>
    </rPh>
    <rPh sb="43" eb="44">
      <t>ヒ</t>
    </rPh>
    <rPh sb="46" eb="48">
      <t>キンガク</t>
    </rPh>
    <phoneticPr fontId="2"/>
  </si>
  <si>
    <t>借入金入金</t>
    <rPh sb="0" eb="2">
      <t>カリイレ</t>
    </rPh>
    <rPh sb="2" eb="3">
      <t>キン</t>
    </rPh>
    <rPh sb="3" eb="5">
      <t>ニュウキン</t>
    </rPh>
    <phoneticPr fontId="2"/>
  </si>
  <si>
    <t>借入金返済</t>
    <rPh sb="0" eb="3">
      <t>カリイレキン</t>
    </rPh>
    <rPh sb="3" eb="5">
      <t>ヘンサイ</t>
    </rPh>
    <phoneticPr fontId="2"/>
  </si>
  <si>
    <t>金融機関２</t>
    <rPh sb="0" eb="4">
      <t>キンユウキカン</t>
    </rPh>
    <phoneticPr fontId="2"/>
  </si>
  <si>
    <t>金融機関１</t>
    <rPh sb="0" eb="4">
      <t>キンユウキカン</t>
    </rPh>
    <phoneticPr fontId="2"/>
  </si>
  <si>
    <t>金融機関３</t>
    <rPh sb="0" eb="4">
      <t>キンユウキカン</t>
    </rPh>
    <phoneticPr fontId="2"/>
  </si>
  <si>
    <t>金融機関４</t>
    <rPh sb="0" eb="4">
      <t>キンユウキカン</t>
    </rPh>
    <phoneticPr fontId="2"/>
  </si>
  <si>
    <t>金融機関５</t>
    <rPh sb="0" eb="4">
      <t>キンユウキカン</t>
    </rPh>
    <phoneticPr fontId="2"/>
  </si>
  <si>
    <t>金融機関６</t>
    <rPh sb="0" eb="4">
      <t>キンユウキカン</t>
    </rPh>
    <phoneticPr fontId="2"/>
  </si>
  <si>
    <t>投資収入（土地建物など資産の売却による収入）</t>
    <rPh sb="0" eb="2">
      <t>トウシ</t>
    </rPh>
    <rPh sb="2" eb="4">
      <t>シュウニュウ</t>
    </rPh>
    <rPh sb="5" eb="9">
      <t>トチタテモノ</t>
    </rPh>
    <rPh sb="11" eb="13">
      <t>シサン</t>
    </rPh>
    <rPh sb="14" eb="16">
      <t>バイキャク</t>
    </rPh>
    <rPh sb="19" eb="21">
      <t>シュウニュウ</t>
    </rPh>
    <phoneticPr fontId="2"/>
  </si>
  <si>
    <t>投資収入（土地建物など資産の購入による支出）</t>
    <rPh sb="0" eb="2">
      <t>トウシ</t>
    </rPh>
    <rPh sb="2" eb="4">
      <t>シュウニュウ</t>
    </rPh>
    <rPh sb="5" eb="9">
      <t>トチタテモノ</t>
    </rPh>
    <rPh sb="11" eb="13">
      <t>シサン</t>
    </rPh>
    <rPh sb="14" eb="16">
      <t>コウニュウ</t>
    </rPh>
    <rPh sb="19" eb="21">
      <t>シシュツ</t>
    </rPh>
    <phoneticPr fontId="2"/>
  </si>
  <si>
    <t>①簡易キャッシュイン（当期純利益＋減価償却費）</t>
    <rPh sb="1" eb="3">
      <t>カンイ</t>
    </rPh>
    <rPh sb="11" eb="16">
      <t>トウキジュンリエキ</t>
    </rPh>
    <rPh sb="17" eb="22">
      <t>ゲンカショウキャクヒ</t>
    </rPh>
    <phoneticPr fontId="2"/>
  </si>
  <si>
    <t>④収支合計（①＋②＋③）</t>
    <rPh sb="1" eb="3">
      <t>シュウシ</t>
    </rPh>
    <rPh sb="3" eb="5">
      <t>ゴウケイ</t>
    </rPh>
    <phoneticPr fontId="2"/>
  </si>
  <si>
    <t>翌期繰越金（前期繰越金＋収支合計）</t>
    <rPh sb="0" eb="2">
      <t>ヨクキ</t>
    </rPh>
    <rPh sb="2" eb="4">
      <t>クリコシ</t>
    </rPh>
    <rPh sb="4" eb="5">
      <t>キン</t>
    </rPh>
    <rPh sb="6" eb="11">
      <t>ゼンキクリコシキン</t>
    </rPh>
    <rPh sb="12" eb="16">
      <t>シュウシゴウケイ</t>
    </rPh>
    <phoneticPr fontId="2"/>
  </si>
  <si>
    <t>初年度</t>
    <rPh sb="0" eb="3">
      <t>ショネンド</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</si>
  <si>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</si>
  <si>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</si>
  <si>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</si>
  <si>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</si>
  <si>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</si>
  <si>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</si>
  <si>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</si>
  <si>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</si>
  <si>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</si>
  <si>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返済計画</t>
    <rPh sb="0" eb="2">
      <t>ヘンサイ</t>
    </rPh>
    <rPh sb="2" eb="4">
      <t>ケイカク</t>
    </rPh>
    <phoneticPr fontId="2"/>
  </si>
  <si>
    <t>債権者</t>
    <rPh sb="0" eb="3">
      <t>サイケンシャ</t>
    </rPh>
    <phoneticPr fontId="2"/>
  </si>
  <si>
    <t>前期末</t>
    <rPh sb="0" eb="3">
      <t>ゼンキマツ</t>
    </rPh>
    <phoneticPr fontId="2"/>
  </si>
  <si>
    <t>残　　　高</t>
    <rPh sb="0" eb="1">
      <t>ザン</t>
    </rPh>
    <rPh sb="4" eb="5">
      <t>タカ</t>
    </rPh>
    <phoneticPr fontId="2"/>
  </si>
  <si>
    <t>借入金残高推移</t>
    <rPh sb="0" eb="2">
      <t>カリイレ</t>
    </rPh>
    <rPh sb="2" eb="3">
      <t>キン</t>
    </rPh>
    <rPh sb="3" eb="5">
      <t>ザンダカ</t>
    </rPh>
    <rPh sb="5" eb="7">
      <t>スイイ</t>
    </rPh>
    <phoneticPr fontId="2"/>
  </si>
  <si>
    <t>簡易キャッシュイン</t>
    <rPh sb="0" eb="2">
      <t>カンイ</t>
    </rPh>
    <phoneticPr fontId="5"/>
  </si>
  <si>
    <t>・</t>
    <phoneticPr fontId="2"/>
  </si>
  <si>
    <t>入力するシートは「単価マスタ」、「顧客層・店舗マスター」「人件費マスター」「人件費マスター（コロナ後）」「収支計画」「資金繰計画」の順番で入力してください。</t>
    <rPh sb="0" eb="2">
      <t>ニュウリョク</t>
    </rPh>
    <rPh sb="9" eb="11">
      <t>タンカ</t>
    </rPh>
    <rPh sb="17" eb="20">
      <t>コキャクソウ</t>
    </rPh>
    <rPh sb="21" eb="23">
      <t>テンポ</t>
    </rPh>
    <rPh sb="29" eb="32">
      <t>ジンケンヒ</t>
    </rPh>
    <rPh sb="38" eb="41">
      <t>ジンケンヒ</t>
    </rPh>
    <rPh sb="49" eb="50">
      <t>ゴ</t>
    </rPh>
    <rPh sb="53" eb="57">
      <t>シュウシケイカク</t>
    </rPh>
    <rPh sb="59" eb="62">
      <t>シキング</t>
    </rPh>
    <rPh sb="62" eb="64">
      <t>ケイカク</t>
    </rPh>
    <rPh sb="66" eb="68">
      <t>ジュンバン</t>
    </rPh>
    <rPh sb="69" eb="71">
      <t>ニュウリョク</t>
    </rPh>
    <phoneticPr fontId="2"/>
  </si>
  <si>
    <t>入植する箇所は、</t>
    <rPh sb="0" eb="2">
      <t>ニュウショク</t>
    </rPh>
    <rPh sb="4" eb="6">
      <t>カショ</t>
    </rPh>
    <phoneticPr fontId="2"/>
  </si>
  <si>
    <t>か</t>
    <phoneticPr fontId="2"/>
  </si>
  <si>
    <t>のセルの部分です。その他を変更すると計算式がずれてしまう可能性があります。</t>
    <rPh sb="4" eb="6">
      <t>ブブン</t>
    </rPh>
    <rPh sb="11" eb="12">
      <t>ホカ</t>
    </rPh>
    <rPh sb="13" eb="15">
      <t>ヘンコウ</t>
    </rPh>
    <rPh sb="18" eb="21">
      <t>ケイサンシキ</t>
    </rPh>
    <rPh sb="28" eb="31">
      <t>カノウセイ</t>
    </rPh>
    <phoneticPr fontId="2"/>
  </si>
  <si>
    <t>・子育て拠出金（年金加入者対象）</t>
    <rPh sb="1" eb="3">
      <t>コソダ</t>
    </rPh>
    <rPh sb="4" eb="7">
      <t>キョシュツキン</t>
    </rPh>
    <rPh sb="8" eb="13">
      <t>ネンキンカニュウシャ</t>
    </rPh>
    <rPh sb="13" eb="15">
      <t>タイショウ</t>
    </rPh>
    <phoneticPr fontId="2"/>
  </si>
  <si>
    <t>※１：簡易キャッシュインの「初年度」は収支計画のコロナ渦の同項目を転記している。２年目以降は以下のパーセンテージで売上が回復しているとした。</t>
    <rPh sb="3" eb="5">
      <t>カンイ</t>
    </rPh>
    <rPh sb="14" eb="17">
      <t>ショネンド</t>
    </rPh>
    <rPh sb="19" eb="23">
      <t>シュウシケイカク</t>
    </rPh>
    <rPh sb="27" eb="28">
      <t>カ</t>
    </rPh>
    <rPh sb="29" eb="32">
      <t>ドウコウモク</t>
    </rPh>
    <rPh sb="33" eb="35">
      <t>テンキ</t>
    </rPh>
    <rPh sb="41" eb="45">
      <t>ネンメイコウ</t>
    </rPh>
    <rPh sb="46" eb="48">
      <t>イカ</t>
    </rPh>
    <rPh sb="57" eb="59">
      <t>ウリアゲ</t>
    </rPh>
    <rPh sb="60" eb="62">
      <t>カイフク</t>
    </rPh>
    <phoneticPr fontId="2"/>
  </si>
  <si>
    <t>２年目：</t>
    <rPh sb="1" eb="3">
      <t>ネンメ</t>
    </rPh>
    <phoneticPr fontId="2"/>
  </si>
  <si>
    <t>３年目：</t>
    <rPh sb="1" eb="3">
      <t>ネンメ</t>
    </rPh>
    <phoneticPr fontId="2"/>
  </si>
  <si>
    <t>４年目：</t>
    <rPh sb="1" eb="3">
      <t>ネンメ</t>
    </rPh>
    <phoneticPr fontId="2"/>
  </si>
  <si>
    <t>％売上が回復、</t>
    <rPh sb="1" eb="3">
      <t>ウリアゲ</t>
    </rPh>
    <rPh sb="4" eb="6">
      <t>カイフク</t>
    </rPh>
    <phoneticPr fontId="2"/>
  </si>
  <si>
    <t>円の販売管理費の増加として試算</t>
    <rPh sb="0" eb="1">
      <t>エン</t>
    </rPh>
    <rPh sb="2" eb="4">
      <t>ハンバイ</t>
    </rPh>
    <rPh sb="4" eb="7">
      <t>カンリヒ</t>
    </rPh>
    <rPh sb="8" eb="10">
      <t>ゾウカ</t>
    </rPh>
    <rPh sb="13" eb="15">
      <t>シサン</t>
    </rPh>
    <phoneticPr fontId="2"/>
  </si>
  <si>
    <r>
      <t>コロナ</t>
    </r>
    <r>
      <rPr>
        <b/>
        <sz val="11"/>
        <color rgb="FFFF0000"/>
        <rFont val="ＭＳ Ｐゴシック"/>
        <family val="3"/>
        <charset val="128"/>
        <scheme val="minor"/>
      </rPr>
      <t>後</t>
    </r>
    <r>
      <rPr>
        <sz val="11"/>
        <color theme="1"/>
        <rFont val="ＭＳ Ｐゴシック"/>
        <family val="2"/>
        <charset val="128"/>
        <scheme val="minor"/>
      </rPr>
      <t>の収支計画がベース</t>
    </r>
    <rPh sb="3" eb="4">
      <t>ゴ</t>
    </rPh>
    <rPh sb="5" eb="9">
      <t>シュウシケイカク</t>
    </rPh>
    <phoneticPr fontId="2"/>
  </si>
  <si>
    <t>円の販売管理費の増加として試算（人件費や水道光熱費）</t>
    <rPh sb="0" eb="1">
      <t>エン</t>
    </rPh>
    <rPh sb="2" eb="4">
      <t>ハンバイ</t>
    </rPh>
    <rPh sb="4" eb="7">
      <t>カンリヒ</t>
    </rPh>
    <rPh sb="8" eb="10">
      <t>ゾウカ</t>
    </rPh>
    <rPh sb="13" eb="15">
      <t>シサン</t>
    </rPh>
    <rPh sb="16" eb="19">
      <t>ジンケンヒ</t>
    </rPh>
    <rPh sb="20" eb="25">
      <t>スイドウコウネツヒ</t>
    </rPh>
    <phoneticPr fontId="2"/>
  </si>
  <si>
    <t>※３：売上原価欄の「割合」の部分は、売上全体におけるシェアではなく、部門別売上に対する原価率を示している。</t>
    <rPh sb="3" eb="7">
      <t>ウリアゲゲンカ</t>
    </rPh>
    <rPh sb="7" eb="8">
      <t>ラン</t>
    </rPh>
    <rPh sb="10" eb="12">
      <t>ワリアイ</t>
    </rPh>
    <rPh sb="14" eb="16">
      <t>ブブン</t>
    </rPh>
    <rPh sb="18" eb="22">
      <t>ウリアゲゼンタイ</t>
    </rPh>
    <rPh sb="34" eb="37">
      <t>ブモンベツ</t>
    </rPh>
    <rPh sb="37" eb="39">
      <t>ウリアゲ</t>
    </rPh>
    <rPh sb="40" eb="41">
      <t>タイ</t>
    </rPh>
    <rPh sb="43" eb="46">
      <t>ゲンカリツ</t>
    </rPh>
    <rPh sb="47" eb="48">
      <t>シメ</t>
    </rPh>
    <phoneticPr fontId="2"/>
  </si>
  <si>
    <t>②財務収支合計（財務収入－財務支出）</t>
    <rPh sb="1" eb="3">
      <t>ザイム</t>
    </rPh>
    <rPh sb="3" eb="5">
      <t>シュウシ</t>
    </rPh>
    <rPh sb="5" eb="7">
      <t>ゴウケイ</t>
    </rPh>
    <rPh sb="8" eb="12">
      <t>ザイムシュウニュウ</t>
    </rPh>
    <rPh sb="13" eb="17">
      <t>ザイムシシュツ</t>
    </rPh>
    <phoneticPr fontId="2"/>
  </si>
  <si>
    <t>←こちらの色のセルを記入してください。</t>
    <rPh sb="5" eb="6">
      <t>イロ</t>
    </rPh>
    <rPh sb="10" eb="12">
      <t>キニュウ</t>
    </rPh>
    <phoneticPr fontId="2"/>
  </si>
  <si>
    <t>③投資収支合計（投資収入－投資支出）</t>
    <rPh sb="1" eb="3">
      <t>トウシ</t>
    </rPh>
    <rPh sb="3" eb="5">
      <t>シュウシ</t>
    </rPh>
    <rPh sb="5" eb="7">
      <t>ゴウケイ</t>
    </rPh>
    <rPh sb="8" eb="10">
      <t>トウシ</t>
    </rPh>
    <rPh sb="10" eb="12">
      <t>シュウニュウ</t>
    </rPh>
    <rPh sb="13" eb="15">
      <t>トウシ</t>
    </rPh>
    <rPh sb="15" eb="17">
      <t>シシュツ</t>
    </rPh>
    <phoneticPr fontId="2"/>
  </si>
  <si>
    <r>
      <t>コロナ</t>
    </r>
    <r>
      <rPr>
        <b/>
        <sz val="11"/>
        <color rgb="FFFF0000"/>
        <rFont val="ＭＳ Ｐゴシック"/>
        <family val="3"/>
        <charset val="128"/>
        <scheme val="minor"/>
      </rPr>
      <t>禍</t>
    </r>
    <r>
      <rPr>
        <sz val="11"/>
        <color theme="0"/>
        <rFont val="ＭＳ Ｐゴシック"/>
        <family val="3"/>
        <charset val="128"/>
        <scheme val="minor"/>
      </rPr>
      <t>回転数</t>
    </r>
    <rPh sb="3" eb="4">
      <t>カ</t>
    </rPh>
    <rPh sb="4" eb="7">
      <t>カイテンスウ</t>
    </rPh>
    <phoneticPr fontId="2"/>
  </si>
  <si>
    <t>人件費マスター（コロナ禍）</t>
    <rPh sb="0" eb="3">
      <t>ジンケンヒ</t>
    </rPh>
    <rPh sb="11" eb="12">
      <t>カ</t>
    </rPh>
    <phoneticPr fontId="2"/>
  </si>
  <si>
    <t>コロナ禍</t>
    <rPh sb="3" eb="4">
      <t>カ</t>
    </rPh>
    <phoneticPr fontId="2"/>
  </si>
  <si>
    <t>コロナ禍の収支計画がベースで</t>
    <rPh sb="3" eb="4">
      <t>カ</t>
    </rPh>
    <rPh sb="5" eb="9">
      <t>シュウシケイカク</t>
    </rPh>
    <phoneticPr fontId="2"/>
  </si>
  <si>
    <t>20未満男</t>
    <rPh sb="2" eb="4">
      <t>ミマン</t>
    </rPh>
    <rPh sb="4" eb="5">
      <t>オトコ</t>
    </rPh>
    <phoneticPr fontId="2"/>
  </si>
  <si>
    <t>20未満女</t>
    <rPh sb="2" eb="4">
      <t>ミマン</t>
    </rPh>
    <rPh sb="4" eb="5">
      <t>オンナ</t>
    </rPh>
    <phoneticPr fontId="2"/>
  </si>
  <si>
    <t>30代男</t>
    <rPh sb="2" eb="3">
      <t>ダイ</t>
    </rPh>
    <rPh sb="3" eb="4">
      <t>オトコ</t>
    </rPh>
    <phoneticPr fontId="2"/>
  </si>
  <si>
    <t>30代女</t>
    <rPh sb="2" eb="3">
      <t>ダイ</t>
    </rPh>
    <rPh sb="3" eb="4">
      <t>オンナ</t>
    </rPh>
    <phoneticPr fontId="2"/>
  </si>
  <si>
    <t>40代男</t>
    <rPh sb="2" eb="3">
      <t>ダイ</t>
    </rPh>
    <rPh sb="3" eb="4">
      <t>オトコ</t>
    </rPh>
    <phoneticPr fontId="2"/>
  </si>
  <si>
    <t>40代女</t>
    <rPh sb="2" eb="3">
      <t>ダイ</t>
    </rPh>
    <rPh sb="3" eb="4">
      <t>オンナ</t>
    </rPh>
    <phoneticPr fontId="2"/>
  </si>
  <si>
    <t>50代男</t>
    <rPh sb="2" eb="3">
      <t>ダイ</t>
    </rPh>
    <rPh sb="3" eb="4">
      <t>オトコ</t>
    </rPh>
    <phoneticPr fontId="2"/>
  </si>
  <si>
    <t>50代女</t>
    <rPh sb="2" eb="3">
      <t>ダイ</t>
    </rPh>
    <rPh sb="3" eb="4">
      <t>オンナ</t>
    </rPh>
    <phoneticPr fontId="2"/>
  </si>
  <si>
    <t>60代男</t>
    <rPh sb="2" eb="3">
      <t>ダイ</t>
    </rPh>
    <rPh sb="3" eb="4">
      <t>オトコ</t>
    </rPh>
    <phoneticPr fontId="2"/>
  </si>
  <si>
    <t>60代女</t>
    <rPh sb="2" eb="3">
      <t>ダイ</t>
    </rPh>
    <rPh sb="3" eb="4">
      <t>オンナ</t>
    </rPh>
    <phoneticPr fontId="2"/>
  </si>
  <si>
    <t>70歳以上男</t>
    <rPh sb="2" eb="3">
      <t>サイ</t>
    </rPh>
    <rPh sb="3" eb="5">
      <t>イジョウ</t>
    </rPh>
    <rPh sb="5" eb="6">
      <t>オトコ</t>
    </rPh>
    <phoneticPr fontId="2"/>
  </si>
  <si>
    <t>70歳以上女</t>
    <rPh sb="2" eb="3">
      <t>サイ</t>
    </rPh>
    <rPh sb="3" eb="5">
      <t>イジョウ</t>
    </rPh>
    <rPh sb="5" eb="6">
      <t>オンナ</t>
    </rPh>
    <phoneticPr fontId="2"/>
  </si>
  <si>
    <t>20代男</t>
    <rPh sb="2" eb="3">
      <t>ダイ</t>
    </rPh>
    <rPh sb="3" eb="4">
      <t>オトコ</t>
    </rPh>
    <phoneticPr fontId="2"/>
  </si>
  <si>
    <t>20代女</t>
    <rPh sb="2" eb="3">
      <t>ダイ</t>
    </rPh>
    <rPh sb="3" eb="4">
      <t>オンナ</t>
    </rPh>
    <phoneticPr fontId="2"/>
  </si>
  <si>
    <t>20歳未満　男</t>
    <rPh sb="2" eb="3">
      <t>サイ</t>
    </rPh>
    <rPh sb="3" eb="5">
      <t>ミマン</t>
    </rPh>
    <rPh sb="6" eb="7">
      <t>オトコ</t>
    </rPh>
    <phoneticPr fontId="2"/>
  </si>
  <si>
    <t>20歳未満　女</t>
    <rPh sb="2" eb="3">
      <t>サイ</t>
    </rPh>
    <rPh sb="3" eb="5">
      <t>ミマン</t>
    </rPh>
    <rPh sb="6" eb="7">
      <t>オンナ</t>
    </rPh>
    <phoneticPr fontId="2"/>
  </si>
  <si>
    <t>20代　男</t>
    <rPh sb="2" eb="3">
      <t>ダイ</t>
    </rPh>
    <rPh sb="4" eb="5">
      <t>オトコ</t>
    </rPh>
    <phoneticPr fontId="2"/>
  </si>
  <si>
    <t>20代　女</t>
    <rPh sb="2" eb="3">
      <t>ダイ</t>
    </rPh>
    <rPh sb="4" eb="5">
      <t>オンナ</t>
    </rPh>
    <phoneticPr fontId="2"/>
  </si>
  <si>
    <t>30代　男</t>
    <rPh sb="2" eb="3">
      <t>ダイ</t>
    </rPh>
    <rPh sb="4" eb="5">
      <t>オトコ</t>
    </rPh>
    <phoneticPr fontId="2"/>
  </si>
  <si>
    <t>30代　女</t>
    <rPh sb="2" eb="3">
      <t>ダイ</t>
    </rPh>
    <rPh sb="4" eb="5">
      <t>オンナ</t>
    </rPh>
    <phoneticPr fontId="2"/>
  </si>
  <si>
    <t>40代　男</t>
    <rPh sb="2" eb="3">
      <t>ダイ</t>
    </rPh>
    <rPh sb="4" eb="5">
      <t>オトコ</t>
    </rPh>
    <phoneticPr fontId="2"/>
  </si>
  <si>
    <t>40代　女</t>
    <rPh sb="2" eb="3">
      <t>ダイ</t>
    </rPh>
    <rPh sb="4" eb="5">
      <t>オンナ</t>
    </rPh>
    <phoneticPr fontId="2"/>
  </si>
  <si>
    <t>50代　男</t>
    <rPh sb="2" eb="3">
      <t>ダイ</t>
    </rPh>
    <rPh sb="4" eb="5">
      <t>オトコ</t>
    </rPh>
    <phoneticPr fontId="2"/>
  </si>
  <si>
    <t>50代　女</t>
    <rPh sb="2" eb="3">
      <t>ダイ</t>
    </rPh>
    <rPh sb="4" eb="5">
      <t>オンナ</t>
    </rPh>
    <phoneticPr fontId="2"/>
  </si>
  <si>
    <t>60代　男</t>
    <rPh sb="2" eb="3">
      <t>ダイ</t>
    </rPh>
    <rPh sb="4" eb="5">
      <t>オトコ</t>
    </rPh>
    <phoneticPr fontId="2"/>
  </si>
  <si>
    <t>60代　女</t>
    <rPh sb="2" eb="3">
      <t>ダイ</t>
    </rPh>
    <rPh sb="4" eb="5">
      <t>オンナ</t>
    </rPh>
    <phoneticPr fontId="2"/>
  </si>
  <si>
    <t>70代以上　男</t>
    <rPh sb="2" eb="3">
      <t>ダイ</t>
    </rPh>
    <rPh sb="3" eb="5">
      <t>イジョウ</t>
    </rPh>
    <rPh sb="6" eb="7">
      <t>オトコ</t>
    </rPh>
    <phoneticPr fontId="2"/>
  </si>
  <si>
    <t>70代以上　女</t>
    <rPh sb="2" eb="3">
      <t>ダイ</t>
    </rPh>
    <rPh sb="3" eb="5">
      <t>イジョウ</t>
    </rPh>
    <rPh sb="6" eb="7">
      <t>オンナ</t>
    </rPh>
    <phoneticPr fontId="2"/>
  </si>
  <si>
    <t>テーブルA</t>
    <phoneticPr fontId="2"/>
  </si>
  <si>
    <t>テーブルB</t>
    <phoneticPr fontId="2"/>
  </si>
  <si>
    <t>テーブルC</t>
    <phoneticPr fontId="2"/>
  </si>
  <si>
    <t>テーブルD</t>
    <phoneticPr fontId="2"/>
  </si>
  <si>
    <t>※席数の記入例：テーブルAが4人掛けで４台の場合は、「１６」と入力</t>
    <rPh sb="1" eb="3">
      <t>セキスウ</t>
    </rPh>
    <rPh sb="4" eb="7">
      <t>キニュウレイ</t>
    </rPh>
    <rPh sb="15" eb="17">
      <t>ニンガ</t>
    </rPh>
    <rPh sb="20" eb="21">
      <t>ダイ</t>
    </rPh>
    <rPh sb="22" eb="24">
      <t>バアイ</t>
    </rPh>
    <rPh sb="31" eb="33">
      <t>ニュウリョク</t>
    </rPh>
    <phoneticPr fontId="2"/>
  </si>
  <si>
    <t>法人税等（実行税率として30%）</t>
    <rPh sb="0" eb="3">
      <t>ホウジンゼイ</t>
    </rPh>
    <rPh sb="3" eb="4">
      <t>トウ</t>
    </rPh>
    <rPh sb="5" eb="7">
      <t>ジッコウ</t>
    </rPh>
    <rPh sb="7" eb="9">
      <t>ゼイリツ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</si>
</sst>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_ ;[Red]\-#,##0\ "/>
    <numFmt numFmtId="179" formatCode="0.0%"/>
    <numFmt numFmtId="180" formatCode="#,##0.0_);[Red]\(#,##0.0\)"/>
    <numFmt numFmtId="181" formatCode="0_ "/>
    <numFmt numFmtId="182" formatCode="#,##0.0_ "/>
    <numFmt numFmtId="183" formatCode="#,##0.00_ "/>
  </numFmts>
  <fonts count="15"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name val="ＭＳ Ｐゴシック"/>
      <family val="3"/>
      <charset val="128"/>
    </font>
    <font>
      <sz val="6"/>
      <name val="ＭＳ Ｐゴシック"/>
      <family val="3"/>
      <charset val="128"/>
    </font>
    <font>
      <sz val="14"/>
      <color theme="1"/>
      <name val="ＭＳ Ｐゴシック"/>
      <family val="3"/>
      <charset val="128"/>
      <scheme val="minor"/>
    </font>
    <font>
      <sz val="11"/>
      <color theme="1"/>
      <name val="ＭＳ Ｐゴシック"/>
      <family val="2"/>
      <scheme val="minor"/>
    </font>
    <font>
      <b/>
      <u/>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u/>
      <sz val="12"/>
      <color theme="1"/>
      <name val="ＭＳ Ｐゴシック"/>
      <family val="3"/>
      <charset val="128"/>
      <scheme val="minor"/>
    </font>
    <font>
      <b/>
      <u/>
      <sz val="11"/>
      <color theme="1"/>
      <name val="ＭＳ Ｐゴシック"/>
      <family val="3"/>
      <charset val="128"/>
      <scheme val="minor"/>
    </font>
    <font>
      <sz val="11"/>
      <color theme="1"/>
      <name val="ＭＳ Ｐゴシック"/>
      <family val="2"/>
      <charset val="128"/>
      <scheme val="minor"/>
    </font>
  </fonts>
  <fills count="10">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indexed="64"/>
      </top>
      <bottom style="hair">
        <color indexed="64"/>
      </bottom>
      <diagonal/>
    </border>
    <border>
      <left/>
      <right/>
      <top style="thin">
        <color auto="1"/>
      </top>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indexed="64"/>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diagonalDown="1">
      <left style="thin">
        <color auto="1"/>
      </left>
      <right style="thin">
        <color auto="1"/>
      </right>
      <top style="thin">
        <color auto="1"/>
      </top>
      <bottom style="hair">
        <color auto="1"/>
      </bottom>
      <diagonal style="dotted">
        <color auto="1"/>
      </diagonal>
    </border>
    <border diagonalDown="1">
      <left style="thin">
        <color auto="1"/>
      </left>
      <right style="thin">
        <color auto="1"/>
      </right>
      <top style="hair">
        <color auto="1"/>
      </top>
      <bottom style="hair">
        <color auto="1"/>
      </bottom>
      <diagonal style="dotted">
        <color auto="1"/>
      </diagonal>
    </border>
    <border diagonalDown="1">
      <left style="thin">
        <color auto="1"/>
      </left>
      <right style="thin">
        <color auto="1"/>
      </right>
      <top style="hair">
        <color auto="1"/>
      </top>
      <bottom style="thin">
        <color auto="1"/>
      </bottom>
      <diagonal style="dotted">
        <color auto="1"/>
      </diagonal>
    </border>
  </borders>
  <cellStyleXfs count="4">
    <xf numFmtId="0" fontId="0"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cellStyleXfs>
  <cellXfs count="284">
    <xf numFmtId="0" fontId="0" fillId="0" borderId="0" xfId="0">
      <alignment vertical="center"/>
    </xf>
    <xf numFmtId="38" fontId="0" fillId="0" borderId="0" xfId="1" applyFont="1" applyAlignment="1">
      <alignment vertical="center" shrinkToFit="1"/>
    </xf>
    <xf numFmtId="38" fontId="0" fillId="0" borderId="0" xfId="2" applyFont="1" applyAlignment="1">
      <alignment horizontal="right"/>
    </xf>
    <xf numFmtId="177" fontId="1"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38" fontId="8" fillId="0" borderId="0" xfId="1" applyFont="1" applyAlignment="1">
      <alignment horizontal="center" vertical="center" shrinkToFit="1"/>
    </xf>
    <xf numFmtId="38" fontId="4" fillId="0" borderId="8" xfId="1" applyFont="1" applyFill="1" applyBorder="1" applyAlignment="1">
      <alignment horizontal="left" vertical="center" shrinkToFit="1"/>
    </xf>
    <xf numFmtId="38" fontId="4" fillId="0" borderId="11" xfId="1" applyFont="1" applyFill="1" applyBorder="1" applyAlignment="1">
      <alignment horizontal="left" vertical="center" shrinkToFit="1"/>
    </xf>
    <xf numFmtId="38" fontId="0" fillId="0" borderId="24" xfId="1" applyFont="1" applyFill="1" applyBorder="1" applyAlignment="1">
      <alignment horizontal="left" vertical="center" shrinkToFit="1"/>
    </xf>
    <xf numFmtId="0" fontId="0" fillId="0" borderId="0" xfId="0" applyFill="1" applyAlignment="1">
      <alignment horizontal="right" vertical="center"/>
    </xf>
    <xf numFmtId="0" fontId="0" fillId="0" borderId="0" xfId="0" applyFill="1">
      <alignment vertical="center"/>
    </xf>
    <xf numFmtId="38" fontId="8" fillId="0" borderId="0" xfId="1" applyFont="1" applyAlignment="1">
      <alignment horizontal="center" vertical="center" shrinkToFit="1"/>
    </xf>
    <xf numFmtId="178" fontId="0" fillId="0" borderId="1" xfId="0" applyNumberFormat="1" applyBorder="1">
      <alignment vertical="center"/>
    </xf>
    <xf numFmtId="38" fontId="0" fillId="3" borderId="24" xfId="1" applyFont="1" applyFill="1" applyBorder="1" applyAlignment="1">
      <alignment vertical="center" shrinkToFit="1"/>
    </xf>
    <xf numFmtId="38" fontId="8" fillId="0" borderId="0" xfId="1" applyFont="1" applyAlignment="1">
      <alignment horizontal="center" vertical="center" shrinkToFit="1"/>
    </xf>
    <xf numFmtId="0" fontId="9" fillId="0" borderId="0" xfId="0" applyFont="1" applyFill="1" applyAlignment="1">
      <alignment vertical="center"/>
    </xf>
    <xf numFmtId="38" fontId="6" fillId="0" borderId="0" xfId="1" applyFont="1" applyFill="1" applyAlignment="1">
      <alignment horizontal="center" vertical="center" shrinkToFit="1"/>
    </xf>
    <xf numFmtId="0" fontId="0" fillId="0" borderId="0" xfId="0" applyFill="1" applyAlignment="1">
      <alignment horizontal="center" vertical="center"/>
    </xf>
    <xf numFmtId="38" fontId="0" fillId="3" borderId="29" xfId="1" applyFont="1" applyFill="1" applyBorder="1" applyAlignment="1">
      <alignment vertical="center" shrinkToFit="1"/>
    </xf>
    <xf numFmtId="38" fontId="0" fillId="0" borderId="0" xfId="1" applyFont="1" applyAlignment="1">
      <alignment vertical="center"/>
    </xf>
    <xf numFmtId="38" fontId="0" fillId="0" borderId="0" xfId="1" applyFont="1" applyFill="1" applyAlignment="1">
      <alignment vertical="center" shrinkToFit="1"/>
    </xf>
    <xf numFmtId="0" fontId="0" fillId="0" borderId="2" xfId="0" applyBorder="1">
      <alignment vertical="center"/>
    </xf>
    <xf numFmtId="176" fontId="0" fillId="4" borderId="2" xfId="0" applyNumberFormat="1" applyFill="1" applyBorder="1">
      <alignment vertical="center"/>
    </xf>
    <xf numFmtId="179" fontId="0" fillId="0" borderId="2" xfId="0" applyNumberFormat="1" applyBorder="1">
      <alignment vertical="center"/>
    </xf>
    <xf numFmtId="176" fontId="0" fillId="0" borderId="2" xfId="0" applyNumberFormat="1" applyBorder="1">
      <alignment vertical="center"/>
    </xf>
    <xf numFmtId="0" fontId="0" fillId="0" borderId="3" xfId="0" applyBorder="1">
      <alignment vertical="center"/>
    </xf>
    <xf numFmtId="176" fontId="0" fillId="4" borderId="3" xfId="0" applyNumberFormat="1" applyFill="1" applyBorder="1">
      <alignment vertical="center"/>
    </xf>
    <xf numFmtId="179" fontId="0" fillId="0" borderId="3" xfId="0" applyNumberFormat="1" applyBorder="1">
      <alignment vertical="center"/>
    </xf>
    <xf numFmtId="176" fontId="0" fillId="0" borderId="3" xfId="0" applyNumberFormat="1" applyBorder="1">
      <alignment vertical="center"/>
    </xf>
    <xf numFmtId="0" fontId="0" fillId="0" borderId="30" xfId="0" applyBorder="1">
      <alignment vertical="center"/>
    </xf>
    <xf numFmtId="176" fontId="0" fillId="4" borderId="30" xfId="0" applyNumberFormat="1" applyFill="1" applyBorder="1">
      <alignment vertical="center"/>
    </xf>
    <xf numFmtId="179" fontId="0" fillId="0" borderId="30" xfId="0" applyNumberFormat="1" applyBorder="1">
      <alignment vertical="center"/>
    </xf>
    <xf numFmtId="176" fontId="0" fillId="0" borderId="30" xfId="0" applyNumberFormat="1" applyBorder="1">
      <alignment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0" xfId="0" applyFont="1" applyAlignment="1">
      <alignment horizontal="center" vertical="center"/>
    </xf>
    <xf numFmtId="9" fontId="0" fillId="4" borderId="4" xfId="0" applyNumberFormat="1" applyFill="1" applyBorder="1">
      <alignment vertical="center"/>
    </xf>
    <xf numFmtId="9" fontId="0" fillId="4" borderId="3" xfId="0" applyNumberFormat="1" applyFill="1" applyBorder="1">
      <alignment vertical="center"/>
    </xf>
    <xf numFmtId="9" fontId="0" fillId="4" borderId="30" xfId="0" applyNumberFormat="1" applyFill="1" applyBorder="1">
      <alignment vertical="center"/>
    </xf>
    <xf numFmtId="0" fontId="0" fillId="0" borderId="0" xfId="0" applyFill="1" applyBorder="1">
      <alignment vertical="center"/>
    </xf>
    <xf numFmtId="176" fontId="0" fillId="0" borderId="0" xfId="0" applyNumberFormat="1" applyFill="1" applyBorder="1">
      <alignment vertical="center"/>
    </xf>
    <xf numFmtId="179" fontId="0" fillId="0" borderId="0" xfId="0" applyNumberFormat="1" applyFill="1" applyBorder="1">
      <alignment vertical="center"/>
    </xf>
    <xf numFmtId="9" fontId="0" fillId="0" borderId="0" xfId="0" applyNumberFormat="1" applyFill="1" applyBorder="1">
      <alignment vertical="center"/>
    </xf>
    <xf numFmtId="9" fontId="0" fillId="4" borderId="2" xfId="0" applyNumberFormat="1" applyFill="1" applyBorder="1">
      <alignment vertical="center"/>
    </xf>
    <xf numFmtId="38" fontId="8" fillId="0" borderId="0" xfId="1" applyFont="1" applyAlignment="1">
      <alignment horizontal="center" vertical="center" shrinkToFit="1"/>
    </xf>
    <xf numFmtId="0" fontId="3" fillId="2" borderId="0" xfId="0" applyFont="1" applyFill="1" applyBorder="1" applyAlignment="1">
      <alignment horizontal="center" vertical="center"/>
    </xf>
    <xf numFmtId="9" fontId="0" fillId="0" borderId="3" xfId="0" applyNumberFormat="1" applyFill="1" applyBorder="1">
      <alignment vertical="center"/>
    </xf>
    <xf numFmtId="9" fontId="0" fillId="0" borderId="30" xfId="0" applyNumberFormat="1" applyFill="1" applyBorder="1">
      <alignment vertical="center"/>
    </xf>
    <xf numFmtId="9" fontId="0" fillId="0" borderId="16" xfId="0" applyNumberFormat="1" applyBorder="1">
      <alignment vertical="center"/>
    </xf>
    <xf numFmtId="0" fontId="0" fillId="0" borderId="0" xfId="0" applyFill="1" applyAlignment="1">
      <alignment vertical="center"/>
    </xf>
    <xf numFmtId="180" fontId="0" fillId="0" borderId="0" xfId="0" applyNumberFormat="1" applyFill="1">
      <alignment vertical="center"/>
    </xf>
    <xf numFmtId="182" fontId="0" fillId="0" borderId="0" xfId="0" applyNumberFormat="1" applyFill="1">
      <alignment vertical="center"/>
    </xf>
    <xf numFmtId="179" fontId="0" fillId="0" borderId="3" xfId="0" applyNumberFormat="1" applyBorder="1" applyAlignment="1">
      <alignment horizontal="right" vertical="center"/>
    </xf>
    <xf numFmtId="176" fontId="0" fillId="0" borderId="3" xfId="0" applyNumberFormat="1" applyFill="1" applyBorder="1">
      <alignment vertical="center"/>
    </xf>
    <xf numFmtId="177" fontId="0" fillId="4" borderId="3" xfId="0" applyNumberFormat="1" applyFill="1" applyBorder="1">
      <alignment vertical="center"/>
    </xf>
    <xf numFmtId="181" fontId="0" fillId="4" borderId="3" xfId="0" applyNumberFormat="1" applyFill="1" applyBorder="1">
      <alignment vertical="center"/>
    </xf>
    <xf numFmtId="181" fontId="0" fillId="0" borderId="3" xfId="0" applyNumberFormat="1" applyFill="1" applyBorder="1">
      <alignment vertical="center"/>
    </xf>
    <xf numFmtId="9" fontId="0" fillId="0" borderId="30" xfId="0" applyNumberFormat="1" applyBorder="1">
      <alignment vertical="center"/>
    </xf>
    <xf numFmtId="0" fontId="0" fillId="0" borderId="4" xfId="0" applyBorder="1">
      <alignment vertical="center"/>
    </xf>
    <xf numFmtId="176" fontId="0" fillId="4" borderId="4" xfId="0" applyNumberFormat="1" applyFill="1" applyBorder="1">
      <alignment vertical="center"/>
    </xf>
    <xf numFmtId="179" fontId="0" fillId="0" borderId="4" xfId="0" applyNumberFormat="1" applyBorder="1" applyAlignment="1">
      <alignment horizontal="right" vertical="center"/>
    </xf>
    <xf numFmtId="176" fontId="0" fillId="0" borderId="4" xfId="0" applyNumberFormat="1" applyFill="1" applyBorder="1">
      <alignment vertical="center"/>
    </xf>
    <xf numFmtId="0" fontId="3" fillId="2" borderId="18" xfId="0" applyFont="1" applyFill="1" applyBorder="1" applyAlignment="1">
      <alignment horizontal="center" vertical="center"/>
    </xf>
    <xf numFmtId="177" fontId="0" fillId="4" borderId="2" xfId="0" applyNumberFormat="1" applyFill="1" applyBorder="1">
      <alignment vertical="center"/>
    </xf>
    <xf numFmtId="180" fontId="0" fillId="4" borderId="2" xfId="0" applyNumberFormat="1" applyFill="1" applyBorder="1">
      <alignment vertical="center"/>
    </xf>
    <xf numFmtId="180" fontId="0" fillId="4" borderId="3" xfId="0" applyNumberFormat="1" applyFill="1" applyBorder="1">
      <alignment vertical="center"/>
    </xf>
    <xf numFmtId="182" fontId="0" fillId="0" borderId="3" xfId="0" applyNumberFormat="1" applyBorder="1">
      <alignment vertical="center"/>
    </xf>
    <xf numFmtId="182" fontId="0" fillId="0" borderId="30" xfId="0" applyNumberFormat="1" applyBorder="1">
      <alignment vertical="center"/>
    </xf>
    <xf numFmtId="182" fontId="0" fillId="0" borderId="4" xfId="0" applyNumberFormat="1" applyBorder="1">
      <alignment vertical="center"/>
    </xf>
    <xf numFmtId="0" fontId="3" fillId="5" borderId="1" xfId="0" applyFont="1" applyFill="1" applyBorder="1" applyAlignment="1">
      <alignment horizontal="center" vertical="center"/>
    </xf>
    <xf numFmtId="0" fontId="0" fillId="0" borderId="17" xfId="0" applyBorder="1">
      <alignment vertical="center"/>
    </xf>
    <xf numFmtId="177" fontId="0" fillId="4" borderId="17" xfId="0" applyNumberFormat="1" applyFill="1" applyBorder="1">
      <alignment vertical="center"/>
    </xf>
    <xf numFmtId="180" fontId="0" fillId="4" borderId="17" xfId="0" applyNumberFormat="1" applyFill="1" applyBorder="1">
      <alignment vertical="center"/>
    </xf>
    <xf numFmtId="180" fontId="0" fillId="0" borderId="2" xfId="0" applyNumberFormat="1" applyBorder="1">
      <alignment vertical="center"/>
    </xf>
    <xf numFmtId="177" fontId="0" fillId="0" borderId="2" xfId="0" applyNumberFormat="1" applyBorder="1">
      <alignment vertical="center"/>
    </xf>
    <xf numFmtId="0" fontId="0" fillId="0" borderId="3" xfId="0" applyBorder="1" applyAlignment="1">
      <alignment horizontal="left" vertical="center" indent="1"/>
    </xf>
    <xf numFmtId="0" fontId="0" fillId="0" borderId="30" xfId="0" applyBorder="1" applyAlignment="1">
      <alignment horizontal="left" vertical="center" indent="1"/>
    </xf>
    <xf numFmtId="176" fontId="0" fillId="0" borderId="4" xfId="0" applyNumberFormat="1" applyBorder="1">
      <alignment vertical="center"/>
    </xf>
    <xf numFmtId="180" fontId="1" fillId="0" borderId="2" xfId="0" applyNumberFormat="1" applyFont="1" applyBorder="1">
      <alignment vertical="center"/>
    </xf>
    <xf numFmtId="177" fontId="1" fillId="0" borderId="2" xfId="0" applyNumberFormat="1" applyFont="1" applyBorder="1">
      <alignment vertical="center"/>
    </xf>
    <xf numFmtId="9" fontId="0" fillId="0" borderId="42" xfId="0" applyNumberFormat="1" applyFill="1" applyBorder="1">
      <alignment vertical="center"/>
    </xf>
    <xf numFmtId="9" fontId="0" fillId="0" borderId="43" xfId="0" applyNumberFormat="1" applyFill="1" applyBorder="1">
      <alignment vertical="center"/>
    </xf>
    <xf numFmtId="9" fontId="0" fillId="0" borderId="44" xfId="0" applyNumberFormat="1" applyFill="1" applyBorder="1">
      <alignment vertical="center"/>
    </xf>
    <xf numFmtId="38" fontId="1" fillId="0" borderId="0" xfId="1" applyFont="1" applyAlignment="1">
      <alignment vertical="center" shrinkToFit="1"/>
    </xf>
    <xf numFmtId="0" fontId="3" fillId="2" borderId="1" xfId="0" applyFont="1" applyFill="1" applyBorder="1" applyAlignment="1">
      <alignment horizontal="center" vertical="center" shrinkToFit="1"/>
    </xf>
    <xf numFmtId="38" fontId="0" fillId="7" borderId="11" xfId="1" applyFont="1" applyFill="1" applyBorder="1" applyAlignment="1">
      <alignment vertical="center" shrinkToFit="1"/>
    </xf>
    <xf numFmtId="38" fontId="0" fillId="7" borderId="8" xfId="1" applyFont="1" applyFill="1" applyBorder="1" applyAlignment="1">
      <alignment vertical="center" shrinkToFit="1"/>
    </xf>
    <xf numFmtId="38" fontId="14" fillId="6" borderId="0" xfId="1" applyFont="1" applyFill="1" applyAlignment="1">
      <alignment vertical="center" shrinkToFit="1"/>
    </xf>
    <xf numFmtId="38" fontId="0" fillId="6" borderId="0" xfId="1" applyFont="1" applyFill="1" applyAlignment="1">
      <alignment vertical="center" shrinkToFit="1"/>
    </xf>
    <xf numFmtId="0" fontId="1" fillId="2" borderId="1" xfId="0" applyFont="1" applyFill="1" applyBorder="1" applyAlignment="1">
      <alignment horizontal="center" vertical="center"/>
    </xf>
    <xf numFmtId="0" fontId="0" fillId="0" borderId="0" xfId="0" applyAlignment="1">
      <alignment horizontal="right" vertical="center"/>
    </xf>
    <xf numFmtId="176" fontId="0" fillId="0" borderId="1" xfId="0" applyNumberFormat="1" applyBorder="1" applyAlignment="1">
      <alignment vertical="center" shrinkToFit="1"/>
    </xf>
    <xf numFmtId="0" fontId="1" fillId="2" borderId="1" xfId="0" applyFont="1" applyFill="1" applyBorder="1" applyAlignment="1">
      <alignment horizontal="center" vertical="center" shrinkToFit="1"/>
    </xf>
    <xf numFmtId="0" fontId="0" fillId="0" borderId="0" xfId="0" applyAlignment="1">
      <alignment horizontal="left" vertical="center"/>
    </xf>
    <xf numFmtId="0" fontId="0" fillId="4" borderId="0" xfId="0" applyFill="1">
      <alignment vertical="center"/>
    </xf>
    <xf numFmtId="179" fontId="0" fillId="4" borderId="0" xfId="0" applyNumberFormat="1" applyFill="1">
      <alignment vertical="center"/>
    </xf>
    <xf numFmtId="10" fontId="0" fillId="4" borderId="0" xfId="0" applyNumberFormat="1" applyFill="1">
      <alignment vertical="center"/>
    </xf>
    <xf numFmtId="0" fontId="0" fillId="4" borderId="1" xfId="0" applyFill="1" applyBorder="1" applyAlignment="1">
      <alignment vertical="center" shrinkToFit="1"/>
    </xf>
    <xf numFmtId="176" fontId="0" fillId="4" borderId="1"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6" fontId="0" fillId="0" borderId="1" xfId="0" applyNumberFormat="1" applyFill="1" applyBorder="1" applyAlignment="1">
      <alignment vertical="center" shrinkToFit="1"/>
    </xf>
    <xf numFmtId="183" fontId="0" fillId="4" borderId="1" xfId="0" applyNumberFormat="1" applyFill="1" applyBorder="1" applyAlignment="1">
      <alignment vertical="center" shrinkToFit="1"/>
    </xf>
    <xf numFmtId="183" fontId="0" fillId="0" borderId="1" xfId="0" applyNumberFormat="1" applyFill="1" applyBorder="1" applyAlignment="1">
      <alignment vertical="center" shrinkToFit="1"/>
    </xf>
    <xf numFmtId="176" fontId="0" fillId="0" borderId="1" xfId="0" applyNumberFormat="1" applyBorder="1">
      <alignment vertical="center"/>
    </xf>
    <xf numFmtId="176" fontId="0" fillId="0" borderId="0" xfId="0" applyNumberFormat="1" applyFill="1" applyBorder="1" applyAlignment="1">
      <alignment vertical="center" shrinkToFit="1"/>
    </xf>
    <xf numFmtId="0" fontId="3" fillId="0" borderId="0" xfId="0" applyFont="1" applyFill="1" applyBorder="1" applyAlignment="1">
      <alignment horizontal="center" vertical="center" shrinkToFit="1"/>
    </xf>
    <xf numFmtId="38" fontId="0" fillId="0" borderId="8" xfId="1" applyFont="1" applyFill="1" applyBorder="1" applyAlignment="1">
      <alignment vertical="center" shrinkToFit="1"/>
    </xf>
    <xf numFmtId="38" fontId="0" fillId="0" borderId="11" xfId="1" applyFont="1" applyFill="1" applyBorder="1" applyAlignment="1">
      <alignment vertical="center" shrinkToFit="1"/>
    </xf>
    <xf numFmtId="38" fontId="0" fillId="0" borderId="24" xfId="1" applyFont="1" applyFill="1" applyBorder="1" applyAlignment="1">
      <alignment vertical="center" shrinkToFit="1"/>
    </xf>
    <xf numFmtId="0" fontId="0" fillId="0" borderId="0" xfId="0" applyAlignment="1">
      <alignment horizontal="left" vertical="center"/>
    </xf>
    <xf numFmtId="0" fontId="0" fillId="0" borderId="11" xfId="0" applyBorder="1" applyAlignment="1">
      <alignment vertical="center" shrinkToFit="1"/>
    </xf>
    <xf numFmtId="0" fontId="0" fillId="0" borderId="8" xfId="0" applyBorder="1" applyAlignment="1">
      <alignment vertical="center" shrinkToFit="1"/>
    </xf>
    <xf numFmtId="178" fontId="0" fillId="4" borderId="1" xfId="0" applyNumberFormat="1" applyFill="1" applyBorder="1">
      <alignment vertical="center"/>
    </xf>
    <xf numFmtId="178" fontId="0" fillId="4" borderId="4" xfId="0" applyNumberFormat="1" applyFill="1" applyBorder="1">
      <alignment vertical="center"/>
    </xf>
    <xf numFmtId="178" fontId="0" fillId="4" borderId="3" xfId="0" applyNumberFormat="1" applyFill="1" applyBorder="1">
      <alignment vertical="center"/>
    </xf>
    <xf numFmtId="178" fontId="0" fillId="4" borderId="17" xfId="0" applyNumberFormat="1" applyFill="1" applyBorder="1">
      <alignment vertical="center"/>
    </xf>
    <xf numFmtId="178" fontId="0" fillId="0" borderId="1" xfId="0" applyNumberFormat="1" applyFill="1" applyBorder="1">
      <alignment vertical="center"/>
    </xf>
    <xf numFmtId="0" fontId="0" fillId="0" borderId="0" xfId="0" applyAlignment="1">
      <alignment horizontal="center" vertical="center"/>
    </xf>
    <xf numFmtId="0" fontId="0" fillId="6" borderId="0" xfId="0" applyFill="1">
      <alignment vertical="center"/>
    </xf>
    <xf numFmtId="0" fontId="0" fillId="0" borderId="0" xfId="0" applyAlignment="1">
      <alignment horizontal="left" vertical="center"/>
    </xf>
    <xf numFmtId="0" fontId="0" fillId="0" borderId="0" xfId="0" applyBorder="1" applyAlignment="1">
      <alignment horizontal="left" vertical="center" shrinkToFit="1"/>
    </xf>
    <xf numFmtId="0" fontId="0" fillId="0" borderId="16" xfId="0" applyBorder="1" applyAlignment="1">
      <alignment vertical="center" shrinkToFit="1"/>
    </xf>
    <xf numFmtId="0" fontId="0" fillId="0" borderId="16" xfId="0" applyBorder="1" applyAlignment="1">
      <alignment vertical="center"/>
    </xf>
    <xf numFmtId="0" fontId="0" fillId="0" borderId="0" xfId="0" applyBorder="1" applyAlignment="1">
      <alignment horizontal="left" vertical="center"/>
    </xf>
    <xf numFmtId="0" fontId="0" fillId="0" borderId="0" xfId="0" applyBorder="1" applyAlignment="1">
      <alignment horizontal="right" vertical="center" shrinkToFit="1"/>
    </xf>
    <xf numFmtId="176" fontId="0" fillId="4" borderId="0" xfId="0" applyNumberFormat="1" applyFill="1" applyBorder="1" applyAlignment="1">
      <alignment horizontal="right" vertical="center" shrinkToFit="1"/>
    </xf>
    <xf numFmtId="176" fontId="0" fillId="4" borderId="0" xfId="0" applyNumberFormat="1" applyFill="1" applyAlignment="1">
      <alignment horizontal="right" vertical="center"/>
    </xf>
    <xf numFmtId="176" fontId="0" fillId="0" borderId="0" xfId="0" applyNumberFormat="1" applyFill="1" applyBorder="1" applyAlignment="1">
      <alignment horizontal="right" vertical="center" shrinkToFit="1"/>
    </xf>
    <xf numFmtId="0" fontId="0" fillId="0" borderId="0" xfId="0" applyFill="1" applyBorder="1" applyAlignment="1">
      <alignment horizontal="left" vertical="center" shrinkToFit="1"/>
    </xf>
    <xf numFmtId="176" fontId="0" fillId="0" borderId="0" xfId="0" applyNumberFormat="1" applyFill="1" applyAlignment="1">
      <alignment horizontal="right" vertical="center"/>
    </xf>
    <xf numFmtId="176" fontId="0" fillId="0" borderId="1" xfId="0" applyNumberFormat="1" applyFill="1" applyBorder="1">
      <alignment vertical="center"/>
    </xf>
    <xf numFmtId="0" fontId="3" fillId="2" borderId="1" xfId="0" applyFont="1" applyFill="1" applyBorder="1" applyAlignment="1">
      <alignment horizontal="center" vertical="center" shrinkToFit="1"/>
    </xf>
    <xf numFmtId="0" fontId="10" fillId="7" borderId="0" xfId="0" applyFont="1" applyFill="1" applyAlignment="1">
      <alignment vertical="center"/>
    </xf>
    <xf numFmtId="38" fontId="6" fillId="7" borderId="0" xfId="1" applyFont="1" applyFill="1" applyAlignment="1">
      <alignment horizontal="center" vertical="center" shrinkToFit="1"/>
    </xf>
    <xf numFmtId="0" fontId="0" fillId="9" borderId="2" xfId="0" applyFill="1" applyBorder="1">
      <alignment vertical="center"/>
    </xf>
    <xf numFmtId="179" fontId="0" fillId="9" borderId="3" xfId="0" applyNumberFormat="1" applyFill="1" applyBorder="1">
      <alignment vertical="center"/>
    </xf>
    <xf numFmtId="0" fontId="3" fillId="2" borderId="1" xfId="0" applyFont="1" applyFill="1" applyBorder="1" applyAlignment="1">
      <alignment horizontal="center" vertical="center"/>
    </xf>
    <xf numFmtId="179" fontId="0" fillId="0" borderId="4" xfId="0" applyNumberFormat="1" applyBorder="1">
      <alignment vertical="center"/>
    </xf>
    <xf numFmtId="179" fontId="0" fillId="0" borderId="17" xfId="0" applyNumberFormat="1" applyBorder="1">
      <alignment vertical="center"/>
    </xf>
    <xf numFmtId="0" fontId="13" fillId="0" borderId="0" xfId="0" applyFont="1">
      <alignment vertical="center"/>
    </xf>
    <xf numFmtId="0" fontId="12" fillId="0" borderId="0" xfId="0" applyFont="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30" xfId="0" applyFont="1" applyFill="1" applyBorder="1" applyAlignment="1">
      <alignment horizontal="center"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3" fillId="0" borderId="0" xfId="0" applyFont="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left" vertical="center"/>
    </xf>
    <xf numFmtId="179" fontId="0" fillId="0" borderId="33" xfId="1" applyNumberFormat="1" applyFont="1" applyFill="1" applyBorder="1" applyAlignment="1">
      <alignment horizontal="right" vertical="center" shrinkToFit="1"/>
    </xf>
    <xf numFmtId="179" fontId="0" fillId="0" borderId="34" xfId="1" applyNumberFormat="1" applyFont="1" applyFill="1" applyBorder="1" applyAlignment="1">
      <alignment horizontal="right" vertical="center" shrinkToFit="1"/>
    </xf>
    <xf numFmtId="178" fontId="0" fillId="7" borderId="33" xfId="1" applyNumberFormat="1" applyFont="1" applyFill="1" applyBorder="1" applyAlignment="1">
      <alignment horizontal="right" vertical="center" shrinkToFit="1"/>
    </xf>
    <xf numFmtId="178" fontId="0" fillId="7" borderId="34" xfId="1" applyNumberFormat="1" applyFont="1" applyFill="1" applyBorder="1" applyAlignment="1">
      <alignment horizontal="right" vertical="center" shrinkToFit="1"/>
    </xf>
    <xf numFmtId="178" fontId="0" fillId="0" borderId="33" xfId="1" applyNumberFormat="1" applyFont="1" applyFill="1" applyBorder="1" applyAlignment="1">
      <alignment horizontal="right" vertical="center" shrinkToFit="1"/>
    </xf>
    <xf numFmtId="178" fontId="0" fillId="0" borderId="34" xfId="1" applyNumberFormat="1" applyFont="1" applyFill="1" applyBorder="1" applyAlignment="1">
      <alignment horizontal="right" vertical="center" shrinkToFit="1"/>
    </xf>
    <xf numFmtId="178" fontId="0" fillId="0" borderId="5" xfId="1" applyNumberFormat="1" applyFont="1" applyBorder="1" applyAlignment="1">
      <alignment horizontal="right" vertical="center" shrinkToFit="1"/>
    </xf>
    <xf numFmtId="178" fontId="0" fillId="0" borderId="7" xfId="1" applyNumberFormat="1" applyFont="1" applyBorder="1" applyAlignment="1">
      <alignment horizontal="right" vertical="center" shrinkToFit="1"/>
    </xf>
    <xf numFmtId="179" fontId="0" fillId="0" borderId="5" xfId="1" applyNumberFormat="1" applyFont="1" applyBorder="1" applyAlignment="1">
      <alignment horizontal="right" vertical="center" shrinkToFit="1"/>
    </xf>
    <xf numFmtId="179" fontId="0" fillId="0" borderId="7" xfId="1" applyNumberFormat="1" applyFont="1" applyBorder="1" applyAlignment="1">
      <alignment horizontal="right" vertical="center" shrinkToFit="1"/>
    </xf>
    <xf numFmtId="178" fontId="4" fillId="7" borderId="33" xfId="1" applyNumberFormat="1" applyFont="1" applyFill="1" applyBorder="1" applyAlignment="1">
      <alignment horizontal="right" vertical="center" shrinkToFit="1"/>
    </xf>
    <xf numFmtId="178" fontId="4" fillId="7" borderId="34" xfId="1" applyNumberFormat="1" applyFont="1" applyFill="1" applyBorder="1" applyAlignment="1">
      <alignment horizontal="right" vertical="center" shrinkToFit="1"/>
    </xf>
    <xf numFmtId="178" fontId="4" fillId="0" borderId="33" xfId="1" applyNumberFormat="1" applyFont="1" applyFill="1" applyBorder="1" applyAlignment="1">
      <alignment horizontal="right" vertical="center" shrinkToFit="1"/>
    </xf>
    <xf numFmtId="178" fontId="4" fillId="0" borderId="34" xfId="1" applyNumberFormat="1" applyFont="1" applyFill="1" applyBorder="1" applyAlignment="1">
      <alignment horizontal="right" vertical="center" shrinkToFit="1"/>
    </xf>
    <xf numFmtId="179" fontId="4" fillId="0" borderId="33" xfId="1" applyNumberFormat="1" applyFont="1" applyFill="1" applyBorder="1" applyAlignment="1">
      <alignment horizontal="right" vertical="center" shrinkToFit="1"/>
    </xf>
    <xf numFmtId="179" fontId="4" fillId="0" borderId="34" xfId="1" applyNumberFormat="1" applyFont="1" applyFill="1" applyBorder="1" applyAlignment="1">
      <alignment horizontal="right" vertical="center" shrinkToFit="1"/>
    </xf>
    <xf numFmtId="178" fontId="4" fillId="7" borderId="31" xfId="1" applyNumberFormat="1" applyFont="1" applyFill="1" applyBorder="1" applyAlignment="1">
      <alignment horizontal="right" vertical="center" shrinkToFit="1"/>
    </xf>
    <xf numFmtId="178" fontId="4" fillId="7" borderId="32" xfId="1" applyNumberFormat="1" applyFont="1" applyFill="1" applyBorder="1" applyAlignment="1">
      <alignment horizontal="right" vertical="center" shrinkToFit="1"/>
    </xf>
    <xf numFmtId="178" fontId="4" fillId="0" borderId="31" xfId="1" applyNumberFormat="1" applyFont="1" applyFill="1" applyBorder="1" applyAlignment="1">
      <alignment horizontal="right" vertical="center" shrinkToFit="1"/>
    </xf>
    <xf numFmtId="178" fontId="4" fillId="0" borderId="32" xfId="1" applyNumberFormat="1" applyFont="1" applyFill="1" applyBorder="1" applyAlignment="1">
      <alignment horizontal="right" vertical="center" shrinkToFit="1"/>
    </xf>
    <xf numFmtId="179" fontId="4" fillId="0" borderId="31" xfId="1" applyNumberFormat="1" applyFont="1" applyFill="1" applyBorder="1" applyAlignment="1">
      <alignment horizontal="right" vertical="center" shrinkToFit="1"/>
    </xf>
    <xf numFmtId="179" fontId="4" fillId="0" borderId="32" xfId="1" applyNumberFormat="1" applyFont="1" applyFill="1" applyBorder="1" applyAlignment="1">
      <alignment horizontal="right" vertical="center" shrinkToFit="1"/>
    </xf>
    <xf numFmtId="178" fontId="4" fillId="0" borderId="5" xfId="1" applyNumberFormat="1" applyFont="1" applyFill="1" applyBorder="1" applyAlignment="1">
      <alignment horizontal="right" vertical="center" shrinkToFit="1"/>
    </xf>
    <xf numFmtId="178" fontId="4" fillId="0" borderId="7" xfId="1" applyNumberFormat="1" applyFont="1" applyFill="1" applyBorder="1" applyAlignment="1">
      <alignment horizontal="right" vertical="center" shrinkToFit="1"/>
    </xf>
    <xf numFmtId="179" fontId="4" fillId="0" borderId="5" xfId="1" applyNumberFormat="1" applyFont="1" applyFill="1" applyBorder="1" applyAlignment="1">
      <alignment horizontal="right" vertical="center" shrinkToFit="1"/>
    </xf>
    <xf numFmtId="179" fontId="4" fillId="0" borderId="7" xfId="1" applyNumberFormat="1" applyFont="1" applyFill="1" applyBorder="1" applyAlignment="1">
      <alignment horizontal="right" vertical="center" shrinkToFit="1"/>
    </xf>
    <xf numFmtId="178" fontId="4" fillId="7" borderId="35" xfId="1" applyNumberFormat="1" applyFont="1" applyFill="1" applyBorder="1" applyAlignment="1">
      <alignment horizontal="right" vertical="center" shrinkToFit="1"/>
    </xf>
    <xf numFmtId="178" fontId="4" fillId="7" borderId="36" xfId="1" applyNumberFormat="1" applyFont="1" applyFill="1" applyBorder="1" applyAlignment="1">
      <alignment horizontal="right" vertical="center" shrinkToFit="1"/>
    </xf>
    <xf numFmtId="178" fontId="4" fillId="0" borderId="35" xfId="1" applyNumberFormat="1" applyFont="1" applyFill="1" applyBorder="1" applyAlignment="1">
      <alignment horizontal="right" vertical="center" shrinkToFit="1"/>
    </xf>
    <xf numFmtId="178" fontId="4" fillId="0" borderId="36" xfId="1" applyNumberFormat="1" applyFont="1" applyFill="1" applyBorder="1" applyAlignment="1">
      <alignment horizontal="right" vertical="center" shrinkToFit="1"/>
    </xf>
    <xf numFmtId="179" fontId="4" fillId="0" borderId="35" xfId="1" applyNumberFormat="1" applyFont="1" applyFill="1" applyBorder="1" applyAlignment="1">
      <alignment horizontal="right" vertical="center" shrinkToFit="1"/>
    </xf>
    <xf numFmtId="179" fontId="4" fillId="0" borderId="36" xfId="1" applyNumberFormat="1" applyFont="1" applyFill="1" applyBorder="1" applyAlignment="1">
      <alignment horizontal="right" vertical="center" shrinkToFit="1"/>
    </xf>
    <xf numFmtId="178" fontId="0" fillId="3" borderId="31" xfId="1" applyNumberFormat="1" applyFont="1" applyFill="1" applyBorder="1" applyAlignment="1">
      <alignment horizontal="right" vertical="center" shrinkToFit="1"/>
    </xf>
    <xf numFmtId="178" fontId="0" fillId="3" borderId="32" xfId="1" applyNumberFormat="1" applyFont="1" applyFill="1" applyBorder="1" applyAlignment="1">
      <alignment horizontal="right" vertical="center" shrinkToFit="1"/>
    </xf>
    <xf numFmtId="179" fontId="0" fillId="3" borderId="31" xfId="1" applyNumberFormat="1" applyFont="1" applyFill="1" applyBorder="1" applyAlignment="1">
      <alignment horizontal="right" vertical="center" shrinkToFit="1"/>
    </xf>
    <xf numFmtId="179" fontId="0" fillId="3" borderId="32" xfId="1" applyNumberFormat="1" applyFont="1" applyFill="1" applyBorder="1" applyAlignment="1">
      <alignment horizontal="right" vertical="center" shrinkToFit="1"/>
    </xf>
    <xf numFmtId="178" fontId="0" fillId="7" borderId="35" xfId="1" applyNumberFormat="1" applyFont="1" applyFill="1" applyBorder="1" applyAlignment="1">
      <alignment horizontal="right" vertical="center" shrinkToFit="1"/>
    </xf>
    <xf numFmtId="178" fontId="0" fillId="7" borderId="36" xfId="1" applyNumberFormat="1" applyFont="1" applyFill="1" applyBorder="1" applyAlignment="1">
      <alignment horizontal="right" vertical="center" shrinkToFit="1"/>
    </xf>
    <xf numFmtId="178" fontId="0" fillId="0" borderId="35" xfId="1" applyNumberFormat="1" applyFont="1" applyFill="1" applyBorder="1" applyAlignment="1">
      <alignment horizontal="right" vertical="center" shrinkToFit="1"/>
    </xf>
    <xf numFmtId="178" fontId="0" fillId="0" borderId="36" xfId="1" applyNumberFormat="1" applyFont="1" applyFill="1" applyBorder="1" applyAlignment="1">
      <alignment horizontal="right" vertical="center" shrinkToFit="1"/>
    </xf>
    <xf numFmtId="179" fontId="0" fillId="0" borderId="35" xfId="1" applyNumberFormat="1" applyFont="1" applyFill="1" applyBorder="1" applyAlignment="1">
      <alignment horizontal="right" vertical="center" shrinkToFit="1"/>
    </xf>
    <xf numFmtId="179" fontId="0" fillId="0" borderId="36" xfId="1" applyNumberFormat="1" applyFont="1" applyFill="1" applyBorder="1" applyAlignment="1">
      <alignment horizontal="right" vertical="center" shrinkToFit="1"/>
    </xf>
    <xf numFmtId="178" fontId="0" fillId="7" borderId="31" xfId="1" applyNumberFormat="1" applyFont="1" applyFill="1" applyBorder="1" applyAlignment="1">
      <alignment horizontal="right" vertical="center" shrinkToFit="1"/>
    </xf>
    <xf numFmtId="178" fontId="0" fillId="7" borderId="32" xfId="1" applyNumberFormat="1" applyFont="1" applyFill="1" applyBorder="1" applyAlignment="1">
      <alignment horizontal="right" vertical="center" shrinkToFit="1"/>
    </xf>
    <xf numFmtId="178" fontId="0" fillId="0" borderId="31" xfId="1" applyNumberFormat="1" applyFont="1" applyFill="1" applyBorder="1" applyAlignment="1">
      <alignment horizontal="right" vertical="center" shrinkToFit="1"/>
    </xf>
    <xf numFmtId="178" fontId="0" fillId="0" borderId="32" xfId="1" applyNumberFormat="1" applyFont="1" applyFill="1" applyBorder="1" applyAlignment="1">
      <alignment horizontal="right" vertical="center" shrinkToFit="1"/>
    </xf>
    <xf numFmtId="179" fontId="0" fillId="0" borderId="31" xfId="1" applyNumberFormat="1" applyFont="1" applyFill="1" applyBorder="1" applyAlignment="1">
      <alignment horizontal="right" vertical="center" shrinkToFit="1"/>
    </xf>
    <xf numFmtId="179" fontId="0" fillId="0" borderId="32" xfId="1" applyNumberFormat="1" applyFont="1" applyFill="1" applyBorder="1" applyAlignment="1">
      <alignment horizontal="right" vertical="center" shrinkToFit="1"/>
    </xf>
    <xf numFmtId="178" fontId="0" fillId="3" borderId="5" xfId="1" applyNumberFormat="1" applyFont="1" applyFill="1" applyBorder="1" applyAlignment="1">
      <alignment horizontal="right" vertical="center" shrinkToFit="1"/>
    </xf>
    <xf numFmtId="178" fontId="0" fillId="3" borderId="7" xfId="1" applyNumberFormat="1" applyFont="1" applyFill="1" applyBorder="1" applyAlignment="1">
      <alignment horizontal="right" vertical="center" shrinkToFit="1"/>
    </xf>
    <xf numFmtId="179" fontId="0" fillId="3" borderId="5" xfId="1" applyNumberFormat="1" applyFont="1" applyFill="1" applyBorder="1" applyAlignment="1">
      <alignment horizontal="right" vertical="center" shrinkToFit="1"/>
    </xf>
    <xf numFmtId="179" fontId="0" fillId="3" borderId="7" xfId="1" applyNumberFormat="1" applyFont="1" applyFill="1" applyBorder="1" applyAlignment="1">
      <alignment horizontal="right" vertical="center" shrinkToFit="1"/>
    </xf>
    <xf numFmtId="179" fontId="0" fillId="8" borderId="33" xfId="1" applyNumberFormat="1" applyFont="1" applyFill="1" applyBorder="1" applyAlignment="1">
      <alignment horizontal="right" vertical="center" shrinkToFit="1"/>
    </xf>
    <xf numFmtId="179" fontId="0" fillId="8" borderId="34" xfId="1" applyNumberFormat="1" applyFont="1" applyFill="1" applyBorder="1" applyAlignment="1">
      <alignment horizontal="right"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38" fontId="8" fillId="0" borderId="0" xfId="1" applyFont="1" applyAlignment="1">
      <alignment horizontal="center" vertical="center" shrinkToFit="1"/>
    </xf>
    <xf numFmtId="38" fontId="4" fillId="0" borderId="38" xfId="1" applyFont="1" applyFill="1" applyBorder="1" applyAlignment="1">
      <alignment horizontal="left" vertical="center" indent="2" shrinkToFit="1"/>
    </xf>
    <xf numFmtId="38" fontId="4" fillId="0" borderId="39" xfId="1" applyFont="1" applyFill="1" applyBorder="1" applyAlignment="1">
      <alignment horizontal="left" vertical="center" indent="2" shrinkToFit="1"/>
    </xf>
    <xf numFmtId="38" fontId="4" fillId="0" borderId="9" xfId="1" applyFont="1" applyFill="1" applyBorder="1" applyAlignment="1">
      <alignment horizontal="left" vertical="center" indent="2" shrinkToFit="1"/>
    </xf>
    <xf numFmtId="179" fontId="0" fillId="8" borderId="35" xfId="1" applyNumberFormat="1" applyFont="1" applyFill="1" applyBorder="1" applyAlignment="1">
      <alignment horizontal="right" vertical="center" shrinkToFit="1"/>
    </xf>
    <xf numFmtId="179" fontId="0" fillId="8" borderId="36" xfId="1" applyNumberFormat="1" applyFont="1" applyFill="1" applyBorder="1" applyAlignment="1">
      <alignment horizontal="right" vertical="center" shrinkToFit="1"/>
    </xf>
    <xf numFmtId="38" fontId="4" fillId="0" borderId="14" xfId="1" applyFont="1" applyFill="1" applyBorder="1" applyAlignment="1">
      <alignment horizontal="left" vertical="center" indent="4" shrinkToFit="1"/>
    </xf>
    <xf numFmtId="38" fontId="4" fillId="0" borderId="15" xfId="1" applyFont="1" applyFill="1" applyBorder="1" applyAlignment="1">
      <alignment horizontal="left" vertical="center" indent="4" shrinkToFit="1"/>
    </xf>
    <xf numFmtId="38" fontId="4" fillId="0" borderId="8" xfId="1" applyFont="1" applyFill="1" applyBorder="1" applyAlignment="1">
      <alignment horizontal="left" vertical="center" indent="4" shrinkToFit="1"/>
    </xf>
    <xf numFmtId="178" fontId="0" fillId="0" borderId="5" xfId="1" applyNumberFormat="1" applyFont="1" applyFill="1" applyBorder="1" applyAlignment="1">
      <alignment horizontal="right" vertical="center" shrinkToFit="1"/>
    </xf>
    <xf numFmtId="178" fontId="0" fillId="0" borderId="7" xfId="1" applyNumberFormat="1" applyFont="1" applyFill="1" applyBorder="1" applyAlignment="1">
      <alignment horizontal="right" vertical="center" shrinkToFit="1"/>
    </xf>
    <xf numFmtId="179" fontId="0" fillId="0" borderId="5" xfId="1" applyNumberFormat="1" applyFont="1" applyFill="1" applyBorder="1" applyAlignment="1">
      <alignment horizontal="right" vertical="center" shrinkToFit="1"/>
    </xf>
    <xf numFmtId="179" fontId="0" fillId="0" borderId="7" xfId="1" applyNumberFormat="1" applyFont="1" applyFill="1" applyBorder="1" applyAlignment="1">
      <alignment horizontal="right" vertical="center" shrinkToFit="1"/>
    </xf>
    <xf numFmtId="38" fontId="4" fillId="0" borderId="40" xfId="1" applyFont="1" applyFill="1" applyBorder="1" applyAlignment="1">
      <alignment horizontal="left" vertical="center" indent="1" shrinkToFit="1"/>
    </xf>
    <xf numFmtId="38" fontId="4" fillId="0" borderId="41" xfId="1" applyFont="1" applyFill="1" applyBorder="1" applyAlignment="1">
      <alignment horizontal="left" vertical="center" indent="1" shrinkToFit="1"/>
    </xf>
    <xf numFmtId="38" fontId="4" fillId="0" borderId="37" xfId="1" applyFont="1" applyFill="1" applyBorder="1" applyAlignment="1">
      <alignment horizontal="left" vertical="center" indent="1" shrinkToFit="1"/>
    </xf>
    <xf numFmtId="38" fontId="4" fillId="0" borderId="14" xfId="1" applyFont="1" applyFill="1" applyBorder="1" applyAlignment="1">
      <alignment horizontal="left" vertical="center" indent="2" shrinkToFit="1"/>
    </xf>
    <xf numFmtId="38" fontId="4" fillId="0" borderId="15" xfId="1" applyFont="1" applyFill="1" applyBorder="1" applyAlignment="1">
      <alignment horizontal="left" vertical="center" indent="2" shrinkToFit="1"/>
    </xf>
    <xf numFmtId="38" fontId="4" fillId="0" borderId="8" xfId="1" applyFont="1" applyFill="1" applyBorder="1" applyAlignment="1">
      <alignment horizontal="left" vertical="center" indent="2" shrinkToFit="1"/>
    </xf>
    <xf numFmtId="0" fontId="3" fillId="5" borderId="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38" fontId="4" fillId="0" borderId="5" xfId="1" applyFont="1" applyFill="1" applyBorder="1" applyAlignment="1">
      <alignment horizontal="left" vertical="center" shrinkToFit="1"/>
    </xf>
    <xf numFmtId="38" fontId="4" fillId="0" borderId="6" xfId="1" applyFont="1" applyFill="1" applyBorder="1" applyAlignment="1">
      <alignment horizontal="left" vertical="center" shrinkToFit="1"/>
    </xf>
    <xf numFmtId="38" fontId="4" fillId="0" borderId="7" xfId="1" applyFont="1" applyFill="1" applyBorder="1" applyAlignment="1">
      <alignment horizontal="left" vertical="center" shrinkToFit="1"/>
    </xf>
    <xf numFmtId="38" fontId="4" fillId="0" borderId="27" xfId="1" applyFont="1" applyFill="1" applyBorder="1" applyAlignment="1">
      <alignment horizontal="left" vertical="center" shrinkToFit="1"/>
    </xf>
    <xf numFmtId="38" fontId="4" fillId="0" borderId="28" xfId="1" applyFont="1" applyFill="1" applyBorder="1" applyAlignment="1">
      <alignment horizontal="left" vertical="center" shrinkToFit="1"/>
    </xf>
    <xf numFmtId="38" fontId="4" fillId="0" borderId="29" xfId="1" applyFont="1" applyFill="1" applyBorder="1" applyAlignment="1">
      <alignment horizontal="left" vertical="center" shrinkToFit="1"/>
    </xf>
    <xf numFmtId="38" fontId="0" fillId="0" borderId="12" xfId="1" applyFont="1" applyFill="1" applyBorder="1" applyAlignment="1">
      <alignment horizontal="center" vertical="center" textRotation="255" shrinkToFit="1"/>
    </xf>
    <xf numFmtId="38" fontId="0" fillId="0" borderId="13" xfId="1" applyFont="1" applyFill="1" applyBorder="1" applyAlignment="1">
      <alignment horizontal="center" vertical="center" textRotation="255" shrinkToFit="1"/>
    </xf>
    <xf numFmtId="38" fontId="0" fillId="0" borderId="14" xfId="1" applyFont="1" applyFill="1" applyBorder="1" applyAlignment="1">
      <alignment horizontal="center" vertical="center" textRotation="255" shrinkToFit="1"/>
    </xf>
    <xf numFmtId="38" fontId="0" fillId="0" borderId="15" xfId="1" applyFont="1" applyFill="1" applyBorder="1" applyAlignment="1">
      <alignment horizontal="center" vertical="center" textRotation="255" shrinkToFit="1"/>
    </xf>
    <xf numFmtId="38" fontId="0" fillId="0" borderId="25" xfId="1" applyFont="1" applyFill="1" applyBorder="1" applyAlignment="1">
      <alignment horizontal="center" vertical="center" textRotation="255" shrinkToFit="1"/>
    </xf>
    <xf numFmtId="38" fontId="0" fillId="0" borderId="26" xfId="1" applyFont="1" applyFill="1" applyBorder="1" applyAlignment="1">
      <alignment horizontal="center" vertical="center" textRotation="255" shrinkToFit="1"/>
    </xf>
    <xf numFmtId="38" fontId="4" fillId="0" borderId="38" xfId="1" applyFont="1" applyFill="1" applyBorder="1" applyAlignment="1">
      <alignment horizontal="left" vertical="center" shrinkToFit="1"/>
    </xf>
    <xf numFmtId="38" fontId="4" fillId="0" borderId="39" xfId="1" applyFont="1" applyFill="1" applyBorder="1" applyAlignment="1">
      <alignment horizontal="left" vertical="center" shrinkToFit="1"/>
    </xf>
    <xf numFmtId="38" fontId="4" fillId="0" borderId="9" xfId="1" applyFont="1" applyFill="1" applyBorder="1" applyAlignment="1">
      <alignment horizontal="left" vertical="center" shrinkToFit="1"/>
    </xf>
    <xf numFmtId="38" fontId="0" fillId="0" borderId="12" xfId="1" applyFont="1" applyFill="1" applyBorder="1" applyAlignment="1">
      <alignment horizontal="center" vertical="center" wrapText="1" shrinkToFit="1"/>
    </xf>
    <xf numFmtId="38" fontId="0" fillId="0" borderId="13" xfId="1" applyFont="1" applyFill="1" applyBorder="1" applyAlignment="1">
      <alignment horizontal="center" vertical="center" wrapText="1" shrinkToFit="1"/>
    </xf>
    <xf numFmtId="38" fontId="0" fillId="0" borderId="14" xfId="1" applyFont="1" applyFill="1" applyBorder="1" applyAlignment="1">
      <alignment horizontal="center" vertical="center" wrapText="1" shrinkToFit="1"/>
    </xf>
    <xf numFmtId="38" fontId="0" fillId="0" borderId="15" xfId="1" applyFont="1" applyFill="1" applyBorder="1" applyAlignment="1">
      <alignment horizontal="center" vertical="center" wrapText="1" shrinkToFit="1"/>
    </xf>
    <xf numFmtId="38" fontId="0" fillId="0" borderId="25" xfId="1" applyFont="1" applyFill="1" applyBorder="1" applyAlignment="1">
      <alignment horizontal="center" vertical="center" wrapText="1" shrinkToFit="1"/>
    </xf>
    <xf numFmtId="38" fontId="0" fillId="0" borderId="26" xfId="1" applyFont="1" applyFill="1" applyBorder="1" applyAlignment="1">
      <alignment horizontal="center" vertical="center" wrapText="1" shrinkToFit="1"/>
    </xf>
    <xf numFmtId="0" fontId="0" fillId="0" borderId="1" xfId="0" applyBorder="1" applyAlignment="1">
      <alignment horizontal="left" vertical="center" shrinkToFit="1"/>
    </xf>
    <xf numFmtId="0" fontId="0" fillId="0" borderId="26" xfId="0" applyBorder="1" applyAlignment="1">
      <alignment horizontal="left" vertical="top" shrinkToFit="1"/>
    </xf>
    <xf numFmtId="0" fontId="0" fillId="0" borderId="10" xfId="0" applyBorder="1" applyAlignment="1">
      <alignment horizontal="left" vertical="top" shrinkToFit="1"/>
    </xf>
    <xf numFmtId="0" fontId="0" fillId="0" borderId="13" xfId="0" applyBorder="1" applyAlignment="1">
      <alignment horizontal="left" vertical="top" shrinkToFit="1"/>
    </xf>
    <xf numFmtId="0" fontId="0" fillId="0" borderId="15" xfId="0" applyBorder="1" applyAlignment="1">
      <alignment horizontal="left" vertical="top" shrinkToFit="1"/>
    </xf>
    <xf numFmtId="0" fontId="0" fillId="0" borderId="14" xfId="0" applyBorder="1" applyAlignment="1">
      <alignment horizontal="left" vertical="top" shrinkToFit="1"/>
    </xf>
    <xf numFmtId="0" fontId="0" fillId="0" borderId="25" xfId="0" applyBorder="1" applyAlignment="1">
      <alignment horizontal="left" vertical="top" shrinkToFit="1"/>
    </xf>
    <xf numFmtId="0" fontId="0" fillId="0" borderId="12" xfId="0" applyBorder="1" applyAlignment="1">
      <alignment horizontal="left" vertical="top"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1" xfId="0" applyBorder="1" applyAlignment="1">
      <alignment horizontal="left" vertical="center" shrinkToFit="1"/>
    </xf>
    <xf numFmtId="0" fontId="0" fillId="0" borderId="1" xfId="0" applyBorder="1" applyAlignment="1">
      <alignment horizontal="left"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0" fillId="0" borderId="3" xfId="0" applyFont="1" applyBorder="1">
      <alignment vertical="center"/>
    </xf>
    <xf numFmtId="0" fontId="10" fillId="0" borderId="30" xfId="0" applyFont="1" applyBorder="1">
      <alignment vertical="center"/>
    </xf>
    <xf numFmtId="0" fontId="10" fillId="0" borderId="2" xfId="0" applyFont="1" applyBorder="1">
      <alignment vertical="center"/>
    </xf>
    <xf numFmtId="0" fontId="10" fillId="0" borderId="4" xfId="0" applyFont="1" applyBorder="1">
      <alignment vertical="center"/>
    </xf>
    <xf numFmtId="177" fontId="0" fillId="0" borderId="4" xfId="0" applyNumberFormat="1" applyFont="1" applyBorder="1" applyAlignment="1">
      <alignment horizontal="right" vertical="center"/>
    </xf>
    <xf numFmtId="177" fontId="0" fillId="0" borderId="3" xfId="0" applyNumberFormat="1" applyFont="1" applyBorder="1" applyAlignment="1">
      <alignment horizontal="right" vertical="center"/>
    </xf>
    <xf numFmtId="177" fontId="0" fillId="0" borderId="3" xfId="0" applyNumberFormat="1" applyFont="1" applyFill="1" applyBorder="1" applyAlignment="1">
      <alignment horizontal="right" vertical="center"/>
    </xf>
  </cellXfs>
  <cellStyles count="4">
    <cellStyle name="桁区切り 2" xfId="1" xr:uid="{00000000-0005-0000-0000-000000000000}"/>
    <cellStyle name="桁区切り 3"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B915-D146-4B60-B3CB-A8BD6FD217D3}">
  <sheetPr>
    <tabColor rgb="FFFF0000"/>
    <pageSetUpPr fitToPage="1"/>
  </sheetPr>
  <dimension ref="A2:G3"/>
  <sheetViews>
    <sheetView workbookViewId="0">
      <selection activeCell="G4" sqref="G4"/>
    </sheetView>
  </sheetViews>
  <sheetFormatPr defaultRowHeight="13.5" x14ac:dyDescent="0.15"/>
  <cols>
    <col min="1" max="1" width="3.625" customWidth="1"/>
    <col min="5" max="5" width="5.375" customWidth="1"/>
  </cols>
  <sheetData>
    <row r="2" spans="1:7" x14ac:dyDescent="0.15">
      <c r="A2" s="117" t="s">
        <v>160</v>
      </c>
      <c r="B2" t="s">
        <v>161</v>
      </c>
    </row>
    <row r="3" spans="1:7" x14ac:dyDescent="0.15">
      <c r="A3" s="117" t="s">
        <v>160</v>
      </c>
      <c r="B3" t="s">
        <v>162</v>
      </c>
      <c r="D3" s="94"/>
      <c r="E3" s="109" t="s">
        <v>163</v>
      </c>
      <c r="F3" s="118"/>
      <c r="G3" t="s">
        <v>164</v>
      </c>
    </row>
  </sheetData>
  <phoneticPr fontId="2"/>
  <pageMargins left="0.70866141732283472" right="0.70866141732283472" top="0.74803149606299213" bottom="0.74803149606299213"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63F5-C443-44A9-A0E9-BE537106F2CA}">
  <sheetPr>
    <tabColor rgb="FFFF0000"/>
  </sheetPr>
  <dimension ref="A1:AH75"/>
  <sheetViews>
    <sheetView topLeftCell="N46" zoomScaleNormal="100" zoomScaleSheetLayoutView="85" workbookViewId="0">
      <selection activeCell="AG61" sqref="AG61:AG74"/>
    </sheetView>
  </sheetViews>
  <sheetFormatPr defaultRowHeight="13.5" x14ac:dyDescent="0.15"/>
  <cols>
    <col min="1" max="1" width="21.375" customWidth="1"/>
    <col min="2" max="34" width="10.75" customWidth="1"/>
    <col min="36" max="36" width="18.75" customWidth="1"/>
  </cols>
  <sheetData>
    <row r="1" spans="1:34" ht="15" customHeight="1" x14ac:dyDescent="0.15">
      <c r="A1" s="140" t="s">
        <v>48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35"/>
    </row>
    <row r="2" spans="1:34" ht="15" customHeight="1" x14ac:dyDescent="0.15"/>
    <row r="3" spans="1:34" ht="15" customHeight="1" x14ac:dyDescent="0.15">
      <c r="G3" s="141" t="s">
        <v>33</v>
      </c>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3"/>
      <c r="AH3" s="45"/>
    </row>
    <row r="4" spans="1:34" ht="15" customHeight="1" x14ac:dyDescent="0.15">
      <c r="A4" s="33" t="s">
        <v>26</v>
      </c>
      <c r="B4" s="34" t="s">
        <v>20</v>
      </c>
      <c r="C4" s="34" t="s">
        <v>27</v>
      </c>
      <c r="D4" s="34" t="s">
        <v>25</v>
      </c>
      <c r="E4" s="34" t="s">
        <v>23</v>
      </c>
      <c r="F4" s="34" t="s">
        <v>24</v>
      </c>
      <c r="G4" s="34" t="s">
        <v>182</v>
      </c>
      <c r="H4" s="34" t="s">
        <v>41</v>
      </c>
      <c r="I4" s="34" t="s">
        <v>183</v>
      </c>
      <c r="J4" s="34" t="s">
        <v>41</v>
      </c>
      <c r="K4" s="136" t="s">
        <v>194</v>
      </c>
      <c r="L4" s="136" t="s">
        <v>41</v>
      </c>
      <c r="M4" s="136" t="s">
        <v>195</v>
      </c>
      <c r="N4" s="136" t="s">
        <v>41</v>
      </c>
      <c r="O4" s="136" t="s">
        <v>184</v>
      </c>
      <c r="P4" s="136" t="s">
        <v>41</v>
      </c>
      <c r="Q4" s="136" t="s">
        <v>185</v>
      </c>
      <c r="R4" s="136" t="s">
        <v>41</v>
      </c>
      <c r="S4" s="136" t="s">
        <v>186</v>
      </c>
      <c r="T4" s="136" t="s">
        <v>41</v>
      </c>
      <c r="U4" s="136" t="s">
        <v>187</v>
      </c>
      <c r="V4" s="136" t="s">
        <v>41</v>
      </c>
      <c r="W4" s="136" t="s">
        <v>188</v>
      </c>
      <c r="X4" s="136" t="s">
        <v>41</v>
      </c>
      <c r="Y4" s="136" t="s">
        <v>189</v>
      </c>
      <c r="Z4" s="136" t="s">
        <v>41</v>
      </c>
      <c r="AA4" s="136" t="s">
        <v>190</v>
      </c>
      <c r="AB4" s="136" t="s">
        <v>41</v>
      </c>
      <c r="AC4" s="136" t="s">
        <v>191</v>
      </c>
      <c r="AD4" s="136" t="s">
        <v>41</v>
      </c>
      <c r="AE4" s="136" t="s">
        <v>192</v>
      </c>
      <c r="AF4" s="136" t="s">
        <v>41</v>
      </c>
      <c r="AG4" s="136" t="s">
        <v>193</v>
      </c>
      <c r="AH4" s="34" t="s">
        <v>41</v>
      </c>
    </row>
    <row r="5" spans="1:34" ht="15" customHeight="1" x14ac:dyDescent="0.15">
      <c r="A5" s="134"/>
      <c r="B5" s="22"/>
      <c r="C5" s="22"/>
      <c r="D5" s="23">
        <f t="shared" ref="D5:D20" si="0">IF(B5="",0,C5/B5)</f>
        <v>0</v>
      </c>
      <c r="E5" s="24">
        <f t="shared" ref="E5:E20" si="1">IF(B5="",0,B5-C5)</f>
        <v>0</v>
      </c>
      <c r="F5" s="23">
        <f t="shared" ref="F5:F20" si="2">IF(B5="",0,E5/B5)</f>
        <v>0</v>
      </c>
      <c r="G5" s="36"/>
      <c r="H5" s="137">
        <f>IF(G5="",0,G5/$H$25)</f>
        <v>0</v>
      </c>
      <c r="I5" s="36"/>
      <c r="J5" s="137">
        <f>IF(I5="",0,I5/$J$25)</f>
        <v>0</v>
      </c>
      <c r="K5" s="36"/>
      <c r="L5" s="137">
        <f>IF(K5="",0,K5/$L$25)</f>
        <v>0</v>
      </c>
      <c r="M5" s="36"/>
      <c r="N5" s="137">
        <f>IF(M5="",0,M5/$N$25)</f>
        <v>0</v>
      </c>
      <c r="O5" s="36"/>
      <c r="P5" s="137">
        <f>IF(O5="",0,O5/$P$25)</f>
        <v>0</v>
      </c>
      <c r="Q5" s="36"/>
      <c r="R5" s="137">
        <f>IF(Q5="",0,Q5/$R$25)</f>
        <v>0</v>
      </c>
      <c r="S5" s="36"/>
      <c r="T5" s="137">
        <f>IF(S5="",0,S5/$T$25)</f>
        <v>0</v>
      </c>
      <c r="U5" s="36"/>
      <c r="V5" s="137">
        <f>IF(U5="",0,U5/$V$25)</f>
        <v>0</v>
      </c>
      <c r="W5" s="36"/>
      <c r="X5" s="137">
        <f>IF(W5="",0,W5/$X$25)</f>
        <v>0</v>
      </c>
      <c r="Y5" s="36"/>
      <c r="Z5" s="137">
        <f>IF(Y5="",0,Y5/$Z$25)</f>
        <v>0</v>
      </c>
      <c r="AA5" s="36"/>
      <c r="AB5" s="137">
        <f>IF(AA5="",0,AA5/$AB$25)</f>
        <v>0</v>
      </c>
      <c r="AC5" s="36"/>
      <c r="AD5" s="137">
        <f>IF(AC5="",0,AC5/$AD$25)</f>
        <v>0</v>
      </c>
      <c r="AE5" s="36"/>
      <c r="AF5" s="137">
        <f>IF(AE5="",0,AE5/$AF$25)</f>
        <v>0</v>
      </c>
      <c r="AG5" s="36"/>
      <c r="AH5" s="137">
        <f>IF(AG5="",0,AG5/$AH$25)</f>
        <v>0</v>
      </c>
    </row>
    <row r="6" spans="1:34" ht="15" customHeight="1" x14ac:dyDescent="0.15">
      <c r="A6" s="277"/>
      <c r="B6" s="26"/>
      <c r="C6" s="26"/>
      <c r="D6" s="27">
        <f t="shared" si="0"/>
        <v>0</v>
      </c>
      <c r="E6" s="28">
        <f t="shared" si="1"/>
        <v>0</v>
      </c>
      <c r="F6" s="27">
        <f t="shared" si="2"/>
        <v>0</v>
      </c>
      <c r="G6" s="37"/>
      <c r="H6" s="135">
        <f t="shared" ref="H6:H24" si="3">IF(G6="",0,G6/$H$25)</f>
        <v>0</v>
      </c>
      <c r="I6" s="37"/>
      <c r="J6" s="135">
        <f t="shared" ref="J6:J24" si="4">IF(I6="",0,I6/$J$25)</f>
        <v>0</v>
      </c>
      <c r="K6" s="37"/>
      <c r="L6" s="135">
        <f t="shared" ref="L6:L24" si="5">IF(K6="",0,K6/$L$25)</f>
        <v>0</v>
      </c>
      <c r="M6" s="37"/>
      <c r="N6" s="135">
        <f t="shared" ref="N6:N24" si="6">IF(M6="",0,M6/$N$25)</f>
        <v>0</v>
      </c>
      <c r="O6" s="37"/>
      <c r="P6" s="135">
        <f t="shared" ref="P6:P24" si="7">IF(O6="",0,O6/$P$25)</f>
        <v>0</v>
      </c>
      <c r="Q6" s="37"/>
      <c r="R6" s="135">
        <f t="shared" ref="R6:R24" si="8">IF(Q6="",0,Q6/$R$25)</f>
        <v>0</v>
      </c>
      <c r="S6" s="37"/>
      <c r="T6" s="135">
        <f t="shared" ref="T6:T24" si="9">IF(S6="",0,S6/$T$25)</f>
        <v>0</v>
      </c>
      <c r="U6" s="37"/>
      <c r="V6" s="135">
        <f t="shared" ref="V6:V24" si="10">IF(U6="",0,U6/$V$25)</f>
        <v>0</v>
      </c>
      <c r="W6" s="37"/>
      <c r="X6" s="135">
        <f t="shared" ref="X6:X24" si="11">IF(W6="",0,W6/$X$25)</f>
        <v>0</v>
      </c>
      <c r="Y6" s="37"/>
      <c r="Z6" s="135">
        <f t="shared" ref="Z6:Z24" si="12">IF(Y6="",0,Y6/$Z$25)</f>
        <v>0</v>
      </c>
      <c r="AA6" s="37"/>
      <c r="AB6" s="135">
        <f t="shared" ref="AB6:AB24" si="13">IF(AA6="",0,AA6/$AB$25)</f>
        <v>0</v>
      </c>
      <c r="AC6" s="37"/>
      <c r="AD6" s="135">
        <f t="shared" ref="AD6:AD24" si="14">IF(AC6="",0,AC6/$AD$25)</f>
        <v>0</v>
      </c>
      <c r="AE6" s="37"/>
      <c r="AF6" s="135">
        <f t="shared" ref="AF6:AF24" si="15">IF(AE6="",0,AE6/$AF$25)</f>
        <v>0</v>
      </c>
      <c r="AG6" s="37"/>
      <c r="AH6" s="27">
        <f t="shared" ref="AH6:AH24" si="16">IF(AG6="",0,AG6/$AH$25)</f>
        <v>0</v>
      </c>
    </row>
    <row r="7" spans="1:34" ht="15" customHeight="1" x14ac:dyDescent="0.15">
      <c r="A7" s="277"/>
      <c r="B7" s="26"/>
      <c r="C7" s="26"/>
      <c r="D7" s="27">
        <f t="shared" si="0"/>
        <v>0</v>
      </c>
      <c r="E7" s="28">
        <f t="shared" si="1"/>
        <v>0</v>
      </c>
      <c r="F7" s="27">
        <f t="shared" si="2"/>
        <v>0</v>
      </c>
      <c r="G7" s="37"/>
      <c r="H7" s="27">
        <f t="shared" si="3"/>
        <v>0</v>
      </c>
      <c r="I7" s="37"/>
      <c r="J7" s="27">
        <f t="shared" si="4"/>
        <v>0</v>
      </c>
      <c r="K7" s="37"/>
      <c r="L7" s="27">
        <f t="shared" si="5"/>
        <v>0</v>
      </c>
      <c r="M7" s="37"/>
      <c r="N7" s="27">
        <f t="shared" si="6"/>
        <v>0</v>
      </c>
      <c r="O7" s="37"/>
      <c r="P7" s="27">
        <f t="shared" si="7"/>
        <v>0</v>
      </c>
      <c r="Q7" s="37"/>
      <c r="R7" s="27">
        <f t="shared" si="8"/>
        <v>0</v>
      </c>
      <c r="S7" s="37"/>
      <c r="T7" s="27">
        <f t="shared" si="9"/>
        <v>0</v>
      </c>
      <c r="U7" s="37"/>
      <c r="V7" s="27">
        <f t="shared" si="10"/>
        <v>0</v>
      </c>
      <c r="W7" s="37"/>
      <c r="X7" s="27">
        <f t="shared" si="11"/>
        <v>0</v>
      </c>
      <c r="Y7" s="37"/>
      <c r="Z7" s="27">
        <f t="shared" si="12"/>
        <v>0</v>
      </c>
      <c r="AA7" s="37"/>
      <c r="AB7" s="27">
        <f t="shared" si="13"/>
        <v>0</v>
      </c>
      <c r="AC7" s="37"/>
      <c r="AD7" s="27">
        <f t="shared" si="14"/>
        <v>0</v>
      </c>
      <c r="AE7" s="37"/>
      <c r="AF7" s="27">
        <f t="shared" si="15"/>
        <v>0</v>
      </c>
      <c r="AG7" s="37"/>
      <c r="AH7" s="27">
        <f t="shared" si="16"/>
        <v>0</v>
      </c>
    </row>
    <row r="8" spans="1:34" ht="15" customHeight="1" x14ac:dyDescent="0.15">
      <c r="A8" s="277"/>
      <c r="B8" s="26"/>
      <c r="C8" s="26"/>
      <c r="D8" s="27">
        <f t="shared" si="0"/>
        <v>0</v>
      </c>
      <c r="E8" s="28">
        <f t="shared" si="1"/>
        <v>0</v>
      </c>
      <c r="F8" s="27">
        <f>IF(B8="",0,E8/B8)</f>
        <v>0</v>
      </c>
      <c r="G8" s="37"/>
      <c r="H8" s="27">
        <f t="shared" si="3"/>
        <v>0</v>
      </c>
      <c r="I8" s="37"/>
      <c r="J8" s="27">
        <f t="shared" si="4"/>
        <v>0</v>
      </c>
      <c r="K8" s="37"/>
      <c r="L8" s="27">
        <f t="shared" si="5"/>
        <v>0</v>
      </c>
      <c r="M8" s="37"/>
      <c r="N8" s="27">
        <f t="shared" si="6"/>
        <v>0</v>
      </c>
      <c r="O8" s="37"/>
      <c r="P8" s="27">
        <f t="shared" si="7"/>
        <v>0</v>
      </c>
      <c r="Q8" s="37"/>
      <c r="R8" s="27">
        <f t="shared" si="8"/>
        <v>0</v>
      </c>
      <c r="S8" s="37"/>
      <c r="T8" s="27">
        <f t="shared" si="9"/>
        <v>0</v>
      </c>
      <c r="U8" s="37"/>
      <c r="V8" s="27">
        <f t="shared" si="10"/>
        <v>0</v>
      </c>
      <c r="W8" s="37"/>
      <c r="X8" s="27">
        <f t="shared" si="11"/>
        <v>0</v>
      </c>
      <c r="Y8" s="37"/>
      <c r="Z8" s="27">
        <f t="shared" si="12"/>
        <v>0</v>
      </c>
      <c r="AA8" s="37"/>
      <c r="AB8" s="27">
        <f t="shared" si="13"/>
        <v>0</v>
      </c>
      <c r="AC8" s="37"/>
      <c r="AD8" s="27">
        <f t="shared" si="14"/>
        <v>0</v>
      </c>
      <c r="AE8" s="37"/>
      <c r="AF8" s="27">
        <f t="shared" si="15"/>
        <v>0</v>
      </c>
      <c r="AG8" s="37"/>
      <c r="AH8" s="27">
        <f t="shared" si="16"/>
        <v>0</v>
      </c>
    </row>
    <row r="9" spans="1:34" ht="15" customHeight="1" x14ac:dyDescent="0.15">
      <c r="A9" s="277"/>
      <c r="B9" s="26"/>
      <c r="C9" s="26"/>
      <c r="D9" s="27">
        <f t="shared" si="0"/>
        <v>0</v>
      </c>
      <c r="E9" s="28">
        <f t="shared" si="1"/>
        <v>0</v>
      </c>
      <c r="F9" s="27">
        <f t="shared" si="2"/>
        <v>0</v>
      </c>
      <c r="G9" s="37"/>
      <c r="H9" s="27">
        <f t="shared" si="3"/>
        <v>0</v>
      </c>
      <c r="I9" s="37"/>
      <c r="J9" s="27">
        <f t="shared" si="4"/>
        <v>0</v>
      </c>
      <c r="K9" s="37"/>
      <c r="L9" s="27">
        <f t="shared" si="5"/>
        <v>0</v>
      </c>
      <c r="M9" s="37"/>
      <c r="N9" s="27">
        <f t="shared" si="6"/>
        <v>0</v>
      </c>
      <c r="O9" s="37"/>
      <c r="P9" s="27">
        <f t="shared" si="7"/>
        <v>0</v>
      </c>
      <c r="Q9" s="37"/>
      <c r="R9" s="27">
        <f t="shared" si="8"/>
        <v>0</v>
      </c>
      <c r="S9" s="37"/>
      <c r="T9" s="27">
        <f t="shared" si="9"/>
        <v>0</v>
      </c>
      <c r="U9" s="37"/>
      <c r="V9" s="27">
        <f t="shared" si="10"/>
        <v>0</v>
      </c>
      <c r="W9" s="37"/>
      <c r="X9" s="27">
        <f t="shared" si="11"/>
        <v>0</v>
      </c>
      <c r="Y9" s="37"/>
      <c r="Z9" s="27">
        <f t="shared" si="12"/>
        <v>0</v>
      </c>
      <c r="AA9" s="37"/>
      <c r="AB9" s="27">
        <f t="shared" si="13"/>
        <v>0</v>
      </c>
      <c r="AC9" s="37"/>
      <c r="AD9" s="27">
        <f t="shared" si="14"/>
        <v>0</v>
      </c>
      <c r="AE9" s="37"/>
      <c r="AF9" s="27">
        <f t="shared" si="15"/>
        <v>0</v>
      </c>
      <c r="AG9" s="37"/>
      <c r="AH9" s="27">
        <f t="shared" si="16"/>
        <v>0</v>
      </c>
    </row>
    <row r="10" spans="1:34" ht="15" customHeight="1" x14ac:dyDescent="0.15">
      <c r="A10" s="277"/>
      <c r="B10" s="26"/>
      <c r="C10" s="26"/>
      <c r="D10" s="27">
        <f t="shared" si="0"/>
        <v>0</v>
      </c>
      <c r="E10" s="28">
        <f t="shared" si="1"/>
        <v>0</v>
      </c>
      <c r="F10" s="27">
        <f t="shared" si="2"/>
        <v>0</v>
      </c>
      <c r="G10" s="37"/>
      <c r="H10" s="27">
        <f t="shared" si="3"/>
        <v>0</v>
      </c>
      <c r="I10" s="37"/>
      <c r="J10" s="27">
        <f t="shared" si="4"/>
        <v>0</v>
      </c>
      <c r="K10" s="37"/>
      <c r="L10" s="27">
        <f t="shared" si="5"/>
        <v>0</v>
      </c>
      <c r="M10" s="37"/>
      <c r="N10" s="27">
        <f t="shared" si="6"/>
        <v>0</v>
      </c>
      <c r="O10" s="37"/>
      <c r="P10" s="27">
        <f t="shared" si="7"/>
        <v>0</v>
      </c>
      <c r="Q10" s="37"/>
      <c r="R10" s="27">
        <f t="shared" si="8"/>
        <v>0</v>
      </c>
      <c r="S10" s="37"/>
      <c r="T10" s="27">
        <f t="shared" si="9"/>
        <v>0</v>
      </c>
      <c r="U10" s="37"/>
      <c r="V10" s="27">
        <f t="shared" si="10"/>
        <v>0</v>
      </c>
      <c r="W10" s="37"/>
      <c r="X10" s="27">
        <f t="shared" si="11"/>
        <v>0</v>
      </c>
      <c r="Y10" s="37"/>
      <c r="Z10" s="27">
        <f t="shared" si="12"/>
        <v>0</v>
      </c>
      <c r="AA10" s="37"/>
      <c r="AB10" s="27">
        <f t="shared" si="13"/>
        <v>0</v>
      </c>
      <c r="AC10" s="37"/>
      <c r="AD10" s="27">
        <f t="shared" si="14"/>
        <v>0</v>
      </c>
      <c r="AE10" s="37"/>
      <c r="AF10" s="27">
        <f t="shared" si="15"/>
        <v>0</v>
      </c>
      <c r="AG10" s="37"/>
      <c r="AH10" s="27">
        <f t="shared" si="16"/>
        <v>0</v>
      </c>
    </row>
    <row r="11" spans="1:34" ht="15" customHeight="1" x14ac:dyDescent="0.15">
      <c r="A11" s="277"/>
      <c r="B11" s="26"/>
      <c r="C11" s="26"/>
      <c r="D11" s="27">
        <f t="shared" si="0"/>
        <v>0</v>
      </c>
      <c r="E11" s="28">
        <f t="shared" si="1"/>
        <v>0</v>
      </c>
      <c r="F11" s="27">
        <f t="shared" si="2"/>
        <v>0</v>
      </c>
      <c r="G11" s="37"/>
      <c r="H11" s="27">
        <f t="shared" si="3"/>
        <v>0</v>
      </c>
      <c r="I11" s="37"/>
      <c r="J11" s="27">
        <f t="shared" si="4"/>
        <v>0</v>
      </c>
      <c r="K11" s="37"/>
      <c r="L11" s="27">
        <f t="shared" si="5"/>
        <v>0</v>
      </c>
      <c r="M11" s="37"/>
      <c r="N11" s="27">
        <f t="shared" si="6"/>
        <v>0</v>
      </c>
      <c r="O11" s="37"/>
      <c r="P11" s="27">
        <f t="shared" si="7"/>
        <v>0</v>
      </c>
      <c r="Q11" s="37"/>
      <c r="R11" s="27">
        <f t="shared" si="8"/>
        <v>0</v>
      </c>
      <c r="S11" s="37"/>
      <c r="T11" s="27">
        <f t="shared" si="9"/>
        <v>0</v>
      </c>
      <c r="U11" s="37"/>
      <c r="V11" s="27">
        <f t="shared" si="10"/>
        <v>0</v>
      </c>
      <c r="W11" s="37"/>
      <c r="X11" s="27">
        <f t="shared" si="11"/>
        <v>0</v>
      </c>
      <c r="Y11" s="37"/>
      <c r="Z11" s="27">
        <f t="shared" si="12"/>
        <v>0</v>
      </c>
      <c r="AA11" s="37"/>
      <c r="AB11" s="27">
        <f t="shared" si="13"/>
        <v>0</v>
      </c>
      <c r="AC11" s="37"/>
      <c r="AD11" s="27">
        <f t="shared" si="14"/>
        <v>0</v>
      </c>
      <c r="AE11" s="37"/>
      <c r="AF11" s="27">
        <f t="shared" si="15"/>
        <v>0</v>
      </c>
      <c r="AG11" s="37"/>
      <c r="AH11" s="27">
        <f t="shared" si="16"/>
        <v>0</v>
      </c>
    </row>
    <row r="12" spans="1:34" ht="15" customHeight="1" x14ac:dyDescent="0.15">
      <c r="A12" s="277"/>
      <c r="B12" s="26"/>
      <c r="C12" s="26"/>
      <c r="D12" s="27">
        <f t="shared" si="0"/>
        <v>0</v>
      </c>
      <c r="E12" s="28">
        <f t="shared" si="1"/>
        <v>0</v>
      </c>
      <c r="F12" s="27">
        <f t="shared" si="2"/>
        <v>0</v>
      </c>
      <c r="G12" s="37"/>
      <c r="H12" s="27">
        <f t="shared" si="3"/>
        <v>0</v>
      </c>
      <c r="I12" s="37"/>
      <c r="J12" s="27">
        <f t="shared" si="4"/>
        <v>0</v>
      </c>
      <c r="K12" s="37"/>
      <c r="L12" s="27">
        <f t="shared" si="5"/>
        <v>0</v>
      </c>
      <c r="M12" s="37"/>
      <c r="N12" s="27">
        <f t="shared" si="6"/>
        <v>0</v>
      </c>
      <c r="O12" s="37"/>
      <c r="P12" s="27">
        <f t="shared" si="7"/>
        <v>0</v>
      </c>
      <c r="Q12" s="37"/>
      <c r="R12" s="27">
        <f t="shared" si="8"/>
        <v>0</v>
      </c>
      <c r="S12" s="37"/>
      <c r="T12" s="27">
        <f t="shared" si="9"/>
        <v>0</v>
      </c>
      <c r="U12" s="37"/>
      <c r="V12" s="27">
        <f t="shared" si="10"/>
        <v>0</v>
      </c>
      <c r="W12" s="37"/>
      <c r="X12" s="27">
        <f t="shared" si="11"/>
        <v>0</v>
      </c>
      <c r="Y12" s="37"/>
      <c r="Z12" s="27">
        <f t="shared" si="12"/>
        <v>0</v>
      </c>
      <c r="AA12" s="37"/>
      <c r="AB12" s="27">
        <f t="shared" si="13"/>
        <v>0</v>
      </c>
      <c r="AC12" s="37"/>
      <c r="AD12" s="27">
        <f t="shared" si="14"/>
        <v>0</v>
      </c>
      <c r="AE12" s="37"/>
      <c r="AF12" s="27">
        <f t="shared" si="15"/>
        <v>0</v>
      </c>
      <c r="AG12" s="37"/>
      <c r="AH12" s="27">
        <f t="shared" si="16"/>
        <v>0</v>
      </c>
    </row>
    <row r="13" spans="1:34" ht="15" customHeight="1" x14ac:dyDescent="0.15">
      <c r="A13" s="277"/>
      <c r="B13" s="26"/>
      <c r="C13" s="26"/>
      <c r="D13" s="27">
        <f t="shared" si="0"/>
        <v>0</v>
      </c>
      <c r="E13" s="28">
        <f t="shared" si="1"/>
        <v>0</v>
      </c>
      <c r="F13" s="27">
        <f t="shared" si="2"/>
        <v>0</v>
      </c>
      <c r="G13" s="37"/>
      <c r="H13" s="27">
        <f t="shared" si="3"/>
        <v>0</v>
      </c>
      <c r="I13" s="37"/>
      <c r="J13" s="27">
        <f t="shared" si="4"/>
        <v>0</v>
      </c>
      <c r="K13" s="37"/>
      <c r="L13" s="27">
        <f t="shared" si="5"/>
        <v>0</v>
      </c>
      <c r="M13" s="37"/>
      <c r="N13" s="27">
        <f t="shared" si="6"/>
        <v>0</v>
      </c>
      <c r="O13" s="37"/>
      <c r="P13" s="27">
        <f t="shared" si="7"/>
        <v>0</v>
      </c>
      <c r="Q13" s="37"/>
      <c r="R13" s="27">
        <f t="shared" si="8"/>
        <v>0</v>
      </c>
      <c r="S13" s="37"/>
      <c r="T13" s="27">
        <f t="shared" si="9"/>
        <v>0</v>
      </c>
      <c r="U13" s="37"/>
      <c r="V13" s="27">
        <f t="shared" si="10"/>
        <v>0</v>
      </c>
      <c r="W13" s="37"/>
      <c r="X13" s="27">
        <f t="shared" si="11"/>
        <v>0</v>
      </c>
      <c r="Y13" s="37"/>
      <c r="Z13" s="27">
        <f t="shared" si="12"/>
        <v>0</v>
      </c>
      <c r="AA13" s="37"/>
      <c r="AB13" s="27">
        <f t="shared" si="13"/>
        <v>0</v>
      </c>
      <c r="AC13" s="37"/>
      <c r="AD13" s="27">
        <f t="shared" si="14"/>
        <v>0</v>
      </c>
      <c r="AE13" s="37"/>
      <c r="AF13" s="27">
        <f t="shared" si="15"/>
        <v>0</v>
      </c>
      <c r="AG13" s="37"/>
      <c r="AH13" s="27">
        <f t="shared" si="16"/>
        <v>0</v>
      </c>
    </row>
    <row r="14" spans="1:34" ht="15" customHeight="1" x14ac:dyDescent="0.15">
      <c r="A14" s="277"/>
      <c r="B14" s="26"/>
      <c r="C14" s="26"/>
      <c r="D14" s="27">
        <f t="shared" si="0"/>
        <v>0</v>
      </c>
      <c r="E14" s="28">
        <f t="shared" si="1"/>
        <v>0</v>
      </c>
      <c r="F14" s="27">
        <f t="shared" si="2"/>
        <v>0</v>
      </c>
      <c r="G14" s="37"/>
      <c r="H14" s="27">
        <f t="shared" si="3"/>
        <v>0</v>
      </c>
      <c r="I14" s="37"/>
      <c r="J14" s="27">
        <f t="shared" si="4"/>
        <v>0</v>
      </c>
      <c r="K14" s="37"/>
      <c r="L14" s="27">
        <f t="shared" si="5"/>
        <v>0</v>
      </c>
      <c r="M14" s="37"/>
      <c r="N14" s="27">
        <f t="shared" si="6"/>
        <v>0</v>
      </c>
      <c r="O14" s="37"/>
      <c r="P14" s="27">
        <f t="shared" si="7"/>
        <v>0</v>
      </c>
      <c r="Q14" s="37"/>
      <c r="R14" s="27">
        <f t="shared" si="8"/>
        <v>0</v>
      </c>
      <c r="S14" s="37"/>
      <c r="T14" s="27">
        <f t="shared" si="9"/>
        <v>0</v>
      </c>
      <c r="U14" s="37"/>
      <c r="V14" s="27">
        <f t="shared" si="10"/>
        <v>0</v>
      </c>
      <c r="W14" s="37"/>
      <c r="X14" s="27">
        <f t="shared" si="11"/>
        <v>0</v>
      </c>
      <c r="Y14" s="37"/>
      <c r="Z14" s="27">
        <f t="shared" si="12"/>
        <v>0</v>
      </c>
      <c r="AA14" s="37"/>
      <c r="AB14" s="27">
        <f t="shared" si="13"/>
        <v>0</v>
      </c>
      <c r="AC14" s="37"/>
      <c r="AD14" s="27">
        <f t="shared" si="14"/>
        <v>0</v>
      </c>
      <c r="AE14" s="37"/>
      <c r="AF14" s="27">
        <f t="shared" si="15"/>
        <v>0</v>
      </c>
      <c r="AG14" s="37"/>
      <c r="AH14" s="27">
        <f t="shared" si="16"/>
        <v>0</v>
      </c>
    </row>
    <row r="15" spans="1:34" ht="15" customHeight="1" x14ac:dyDescent="0.15">
      <c r="A15" s="277"/>
      <c r="B15" s="26"/>
      <c r="C15" s="26"/>
      <c r="D15" s="27">
        <f t="shared" si="0"/>
        <v>0</v>
      </c>
      <c r="E15" s="28">
        <f t="shared" si="1"/>
        <v>0</v>
      </c>
      <c r="F15" s="27">
        <f t="shared" si="2"/>
        <v>0</v>
      </c>
      <c r="G15" s="37"/>
      <c r="H15" s="27">
        <f t="shared" si="3"/>
        <v>0</v>
      </c>
      <c r="I15" s="37"/>
      <c r="J15" s="27">
        <f t="shared" si="4"/>
        <v>0</v>
      </c>
      <c r="K15" s="37"/>
      <c r="L15" s="27">
        <f t="shared" si="5"/>
        <v>0</v>
      </c>
      <c r="M15" s="37"/>
      <c r="N15" s="27">
        <f t="shared" si="6"/>
        <v>0</v>
      </c>
      <c r="O15" s="37"/>
      <c r="P15" s="27">
        <f t="shared" si="7"/>
        <v>0</v>
      </c>
      <c r="Q15" s="37"/>
      <c r="R15" s="27">
        <f t="shared" si="8"/>
        <v>0</v>
      </c>
      <c r="S15" s="37"/>
      <c r="T15" s="27">
        <f t="shared" si="9"/>
        <v>0</v>
      </c>
      <c r="U15" s="37"/>
      <c r="V15" s="27">
        <f t="shared" si="10"/>
        <v>0</v>
      </c>
      <c r="W15" s="37"/>
      <c r="X15" s="27">
        <f t="shared" si="11"/>
        <v>0</v>
      </c>
      <c r="Y15" s="37"/>
      <c r="Z15" s="27">
        <f t="shared" si="12"/>
        <v>0</v>
      </c>
      <c r="AA15" s="37"/>
      <c r="AB15" s="27">
        <f t="shared" si="13"/>
        <v>0</v>
      </c>
      <c r="AC15" s="37"/>
      <c r="AD15" s="27">
        <f t="shared" si="14"/>
        <v>0</v>
      </c>
      <c r="AE15" s="37"/>
      <c r="AF15" s="27">
        <f t="shared" si="15"/>
        <v>0</v>
      </c>
      <c r="AG15" s="37"/>
      <c r="AH15" s="27">
        <f t="shared" si="16"/>
        <v>0</v>
      </c>
    </row>
    <row r="16" spans="1:34" ht="15" customHeight="1" x14ac:dyDescent="0.15">
      <c r="A16" s="277"/>
      <c r="B16" s="26"/>
      <c r="C16" s="26"/>
      <c r="D16" s="27">
        <f t="shared" si="0"/>
        <v>0</v>
      </c>
      <c r="E16" s="28">
        <f t="shared" si="1"/>
        <v>0</v>
      </c>
      <c r="F16" s="27">
        <f t="shared" si="2"/>
        <v>0</v>
      </c>
      <c r="G16" s="37"/>
      <c r="H16" s="27">
        <f t="shared" si="3"/>
        <v>0</v>
      </c>
      <c r="I16" s="37"/>
      <c r="J16" s="27">
        <f t="shared" si="4"/>
        <v>0</v>
      </c>
      <c r="K16" s="37"/>
      <c r="L16" s="27">
        <f t="shared" si="5"/>
        <v>0</v>
      </c>
      <c r="M16" s="37"/>
      <c r="N16" s="27">
        <f t="shared" si="6"/>
        <v>0</v>
      </c>
      <c r="O16" s="37"/>
      <c r="P16" s="27">
        <f t="shared" si="7"/>
        <v>0</v>
      </c>
      <c r="Q16" s="37"/>
      <c r="R16" s="27">
        <f t="shared" si="8"/>
        <v>0</v>
      </c>
      <c r="S16" s="37"/>
      <c r="T16" s="27">
        <f t="shared" si="9"/>
        <v>0</v>
      </c>
      <c r="U16" s="37"/>
      <c r="V16" s="27">
        <f t="shared" si="10"/>
        <v>0</v>
      </c>
      <c r="W16" s="37"/>
      <c r="X16" s="27">
        <f t="shared" si="11"/>
        <v>0</v>
      </c>
      <c r="Y16" s="37"/>
      <c r="Z16" s="27">
        <f t="shared" si="12"/>
        <v>0</v>
      </c>
      <c r="AA16" s="37"/>
      <c r="AB16" s="27">
        <f t="shared" si="13"/>
        <v>0</v>
      </c>
      <c r="AC16" s="37"/>
      <c r="AD16" s="27">
        <f t="shared" si="14"/>
        <v>0</v>
      </c>
      <c r="AE16" s="37"/>
      <c r="AF16" s="27">
        <f t="shared" si="15"/>
        <v>0</v>
      </c>
      <c r="AG16" s="37"/>
      <c r="AH16" s="27">
        <f t="shared" si="16"/>
        <v>0</v>
      </c>
    </row>
    <row r="17" spans="1:34" ht="15" customHeight="1" x14ac:dyDescent="0.15">
      <c r="A17" s="277"/>
      <c r="B17" s="26"/>
      <c r="C17" s="26"/>
      <c r="D17" s="27">
        <f t="shared" si="0"/>
        <v>0</v>
      </c>
      <c r="E17" s="28">
        <f t="shared" si="1"/>
        <v>0</v>
      </c>
      <c r="F17" s="27">
        <f t="shared" si="2"/>
        <v>0</v>
      </c>
      <c r="G17" s="37"/>
      <c r="H17" s="27">
        <f t="shared" si="3"/>
        <v>0</v>
      </c>
      <c r="I17" s="37"/>
      <c r="J17" s="27">
        <f t="shared" si="4"/>
        <v>0</v>
      </c>
      <c r="K17" s="37"/>
      <c r="L17" s="27">
        <f t="shared" si="5"/>
        <v>0</v>
      </c>
      <c r="M17" s="37"/>
      <c r="N17" s="27">
        <f t="shared" si="6"/>
        <v>0</v>
      </c>
      <c r="O17" s="37"/>
      <c r="P17" s="27">
        <f t="shared" si="7"/>
        <v>0</v>
      </c>
      <c r="Q17" s="37"/>
      <c r="R17" s="27">
        <f t="shared" si="8"/>
        <v>0</v>
      </c>
      <c r="S17" s="37"/>
      <c r="T17" s="27">
        <f t="shared" si="9"/>
        <v>0</v>
      </c>
      <c r="U17" s="37"/>
      <c r="V17" s="27">
        <f t="shared" si="10"/>
        <v>0</v>
      </c>
      <c r="W17" s="37"/>
      <c r="X17" s="27">
        <f t="shared" si="11"/>
        <v>0</v>
      </c>
      <c r="Y17" s="37"/>
      <c r="Z17" s="27">
        <f t="shared" si="12"/>
        <v>0</v>
      </c>
      <c r="AA17" s="37"/>
      <c r="AB17" s="27">
        <f t="shared" si="13"/>
        <v>0</v>
      </c>
      <c r="AC17" s="37"/>
      <c r="AD17" s="27">
        <f t="shared" si="14"/>
        <v>0</v>
      </c>
      <c r="AE17" s="37"/>
      <c r="AF17" s="27">
        <f t="shared" si="15"/>
        <v>0</v>
      </c>
      <c r="AG17" s="37"/>
      <c r="AH17" s="27">
        <f t="shared" si="16"/>
        <v>0</v>
      </c>
    </row>
    <row r="18" spans="1:34" ht="15" customHeight="1" x14ac:dyDescent="0.15">
      <c r="A18" s="277"/>
      <c r="B18" s="26"/>
      <c r="C18" s="26"/>
      <c r="D18" s="27">
        <f t="shared" si="0"/>
        <v>0</v>
      </c>
      <c r="E18" s="28">
        <f t="shared" si="1"/>
        <v>0</v>
      </c>
      <c r="F18" s="27">
        <f t="shared" si="2"/>
        <v>0</v>
      </c>
      <c r="G18" s="37"/>
      <c r="H18" s="27">
        <f t="shared" si="3"/>
        <v>0</v>
      </c>
      <c r="I18" s="37"/>
      <c r="J18" s="27">
        <f t="shared" si="4"/>
        <v>0</v>
      </c>
      <c r="K18" s="37"/>
      <c r="L18" s="27">
        <f t="shared" si="5"/>
        <v>0</v>
      </c>
      <c r="M18" s="37"/>
      <c r="N18" s="27">
        <f t="shared" si="6"/>
        <v>0</v>
      </c>
      <c r="O18" s="37"/>
      <c r="P18" s="27">
        <f t="shared" si="7"/>
        <v>0</v>
      </c>
      <c r="Q18" s="37"/>
      <c r="R18" s="27">
        <f t="shared" si="8"/>
        <v>0</v>
      </c>
      <c r="S18" s="37"/>
      <c r="T18" s="27">
        <f t="shared" si="9"/>
        <v>0</v>
      </c>
      <c r="U18" s="37"/>
      <c r="V18" s="27">
        <f t="shared" si="10"/>
        <v>0</v>
      </c>
      <c r="W18" s="37"/>
      <c r="X18" s="27">
        <f t="shared" si="11"/>
        <v>0</v>
      </c>
      <c r="Y18" s="37"/>
      <c r="Z18" s="27">
        <f t="shared" si="12"/>
        <v>0</v>
      </c>
      <c r="AA18" s="37"/>
      <c r="AB18" s="27">
        <f t="shared" si="13"/>
        <v>0</v>
      </c>
      <c r="AC18" s="37"/>
      <c r="AD18" s="27">
        <f t="shared" si="14"/>
        <v>0</v>
      </c>
      <c r="AE18" s="37"/>
      <c r="AF18" s="27">
        <f t="shared" si="15"/>
        <v>0</v>
      </c>
      <c r="AG18" s="37"/>
      <c r="AH18" s="27">
        <f t="shared" si="16"/>
        <v>0</v>
      </c>
    </row>
    <row r="19" spans="1:34" ht="15" customHeight="1" x14ac:dyDescent="0.15">
      <c r="A19" s="277"/>
      <c r="B19" s="26"/>
      <c r="C19" s="26"/>
      <c r="D19" s="27">
        <f t="shared" si="0"/>
        <v>0</v>
      </c>
      <c r="E19" s="28">
        <f t="shared" si="1"/>
        <v>0</v>
      </c>
      <c r="F19" s="27">
        <f t="shared" si="2"/>
        <v>0</v>
      </c>
      <c r="G19" s="37"/>
      <c r="H19" s="27">
        <f t="shared" si="3"/>
        <v>0</v>
      </c>
      <c r="I19" s="37"/>
      <c r="J19" s="27">
        <f t="shared" si="4"/>
        <v>0</v>
      </c>
      <c r="K19" s="37"/>
      <c r="L19" s="27">
        <f t="shared" si="5"/>
        <v>0</v>
      </c>
      <c r="M19" s="37"/>
      <c r="N19" s="27">
        <f t="shared" si="6"/>
        <v>0</v>
      </c>
      <c r="O19" s="37"/>
      <c r="P19" s="27">
        <f t="shared" si="7"/>
        <v>0</v>
      </c>
      <c r="Q19" s="37"/>
      <c r="R19" s="27">
        <f t="shared" si="8"/>
        <v>0</v>
      </c>
      <c r="S19" s="37"/>
      <c r="T19" s="27">
        <f t="shared" si="9"/>
        <v>0</v>
      </c>
      <c r="U19" s="37"/>
      <c r="V19" s="27">
        <f t="shared" si="10"/>
        <v>0</v>
      </c>
      <c r="W19" s="37"/>
      <c r="X19" s="27">
        <f t="shared" si="11"/>
        <v>0</v>
      </c>
      <c r="Y19" s="37"/>
      <c r="Z19" s="27">
        <f t="shared" si="12"/>
        <v>0</v>
      </c>
      <c r="AA19" s="37"/>
      <c r="AB19" s="27">
        <f t="shared" si="13"/>
        <v>0</v>
      </c>
      <c r="AC19" s="37"/>
      <c r="AD19" s="27">
        <f t="shared" si="14"/>
        <v>0</v>
      </c>
      <c r="AE19" s="37"/>
      <c r="AF19" s="27">
        <f t="shared" si="15"/>
        <v>0</v>
      </c>
      <c r="AG19" s="37"/>
      <c r="AH19" s="27">
        <f t="shared" si="16"/>
        <v>0</v>
      </c>
    </row>
    <row r="20" spans="1:34" ht="15" customHeight="1" x14ac:dyDescent="0.15">
      <c r="A20" s="277"/>
      <c r="B20" s="26"/>
      <c r="C20" s="26"/>
      <c r="D20" s="27">
        <f t="shared" si="0"/>
        <v>0</v>
      </c>
      <c r="E20" s="28">
        <f t="shared" si="1"/>
        <v>0</v>
      </c>
      <c r="F20" s="27">
        <f t="shared" si="2"/>
        <v>0</v>
      </c>
      <c r="G20" s="37"/>
      <c r="H20" s="27">
        <f t="shared" si="3"/>
        <v>0</v>
      </c>
      <c r="I20" s="37"/>
      <c r="J20" s="27">
        <f t="shared" si="4"/>
        <v>0</v>
      </c>
      <c r="K20" s="37"/>
      <c r="L20" s="27">
        <f t="shared" si="5"/>
        <v>0</v>
      </c>
      <c r="M20" s="37"/>
      <c r="N20" s="27">
        <f t="shared" si="6"/>
        <v>0</v>
      </c>
      <c r="O20" s="37"/>
      <c r="P20" s="27">
        <f t="shared" si="7"/>
        <v>0</v>
      </c>
      <c r="Q20" s="37"/>
      <c r="R20" s="27">
        <f t="shared" si="8"/>
        <v>0</v>
      </c>
      <c r="S20" s="37"/>
      <c r="T20" s="27">
        <f t="shared" si="9"/>
        <v>0</v>
      </c>
      <c r="U20" s="37"/>
      <c r="V20" s="27">
        <f t="shared" si="10"/>
        <v>0</v>
      </c>
      <c r="W20" s="37"/>
      <c r="X20" s="27">
        <f t="shared" si="11"/>
        <v>0</v>
      </c>
      <c r="Y20" s="37"/>
      <c r="Z20" s="27">
        <f t="shared" si="12"/>
        <v>0</v>
      </c>
      <c r="AA20" s="37"/>
      <c r="AB20" s="27">
        <f t="shared" si="13"/>
        <v>0</v>
      </c>
      <c r="AC20" s="37"/>
      <c r="AD20" s="27">
        <f t="shared" si="14"/>
        <v>0</v>
      </c>
      <c r="AE20" s="37"/>
      <c r="AF20" s="27">
        <f t="shared" si="15"/>
        <v>0</v>
      </c>
      <c r="AG20" s="37"/>
      <c r="AH20" s="27">
        <f t="shared" si="16"/>
        <v>0</v>
      </c>
    </row>
    <row r="21" spans="1:34" ht="15" customHeight="1" x14ac:dyDescent="0.15">
      <c r="A21" s="277"/>
      <c r="B21" s="26"/>
      <c r="C21" s="26"/>
      <c r="D21" s="27">
        <f>IF(B21="",0,C21/B21)</f>
        <v>0</v>
      </c>
      <c r="E21" s="28">
        <f>IF(B21="",0,B21-C21)</f>
        <v>0</v>
      </c>
      <c r="F21" s="27">
        <f>IF(B21="",0,E21/B21)</f>
        <v>0</v>
      </c>
      <c r="G21" s="37"/>
      <c r="H21" s="27">
        <f t="shared" si="3"/>
        <v>0</v>
      </c>
      <c r="I21" s="37"/>
      <c r="J21" s="27">
        <f t="shared" si="4"/>
        <v>0</v>
      </c>
      <c r="K21" s="37"/>
      <c r="L21" s="27">
        <f t="shared" si="5"/>
        <v>0</v>
      </c>
      <c r="M21" s="37"/>
      <c r="N21" s="27">
        <f t="shared" si="6"/>
        <v>0</v>
      </c>
      <c r="O21" s="37"/>
      <c r="P21" s="27">
        <f t="shared" si="7"/>
        <v>0</v>
      </c>
      <c r="Q21" s="37"/>
      <c r="R21" s="27">
        <f t="shared" si="8"/>
        <v>0</v>
      </c>
      <c r="S21" s="37"/>
      <c r="T21" s="27">
        <f t="shared" si="9"/>
        <v>0</v>
      </c>
      <c r="U21" s="37"/>
      <c r="V21" s="27">
        <f t="shared" si="10"/>
        <v>0</v>
      </c>
      <c r="W21" s="37"/>
      <c r="X21" s="27">
        <f t="shared" si="11"/>
        <v>0</v>
      </c>
      <c r="Y21" s="37"/>
      <c r="Z21" s="27">
        <f t="shared" si="12"/>
        <v>0</v>
      </c>
      <c r="AA21" s="37"/>
      <c r="AB21" s="27">
        <f t="shared" si="13"/>
        <v>0</v>
      </c>
      <c r="AC21" s="37"/>
      <c r="AD21" s="27">
        <f t="shared" si="14"/>
        <v>0</v>
      </c>
      <c r="AE21" s="37"/>
      <c r="AF21" s="27">
        <f t="shared" si="15"/>
        <v>0</v>
      </c>
      <c r="AG21" s="37"/>
      <c r="AH21" s="27">
        <f t="shared" si="16"/>
        <v>0</v>
      </c>
    </row>
    <row r="22" spans="1:34" ht="15" customHeight="1" x14ac:dyDescent="0.15">
      <c r="A22" s="277"/>
      <c r="B22" s="26"/>
      <c r="C22" s="26"/>
      <c r="D22" s="27">
        <f>IF(B22="",0,C22/B22)</f>
        <v>0</v>
      </c>
      <c r="E22" s="28">
        <f t="shared" ref="E22:E24" si="17">IF(B22="",0,B22-C22)</f>
        <v>0</v>
      </c>
      <c r="F22" s="27">
        <f t="shared" ref="F22:F24" si="18">IF(B22="",0,E22/B22)</f>
        <v>0</v>
      </c>
      <c r="G22" s="37"/>
      <c r="H22" s="27">
        <f t="shared" si="3"/>
        <v>0</v>
      </c>
      <c r="I22" s="37"/>
      <c r="J22" s="27">
        <f t="shared" si="4"/>
        <v>0</v>
      </c>
      <c r="K22" s="37"/>
      <c r="L22" s="27">
        <f t="shared" si="5"/>
        <v>0</v>
      </c>
      <c r="M22" s="37"/>
      <c r="N22" s="27">
        <f t="shared" si="6"/>
        <v>0</v>
      </c>
      <c r="O22" s="37"/>
      <c r="P22" s="27">
        <f t="shared" si="7"/>
        <v>0</v>
      </c>
      <c r="Q22" s="37"/>
      <c r="R22" s="27">
        <f t="shared" si="8"/>
        <v>0</v>
      </c>
      <c r="S22" s="37"/>
      <c r="T22" s="27">
        <f t="shared" si="9"/>
        <v>0</v>
      </c>
      <c r="U22" s="37"/>
      <c r="V22" s="27">
        <f t="shared" si="10"/>
        <v>0</v>
      </c>
      <c r="W22" s="37"/>
      <c r="X22" s="27">
        <f t="shared" si="11"/>
        <v>0</v>
      </c>
      <c r="Y22" s="37"/>
      <c r="Z22" s="27">
        <f t="shared" si="12"/>
        <v>0</v>
      </c>
      <c r="AA22" s="37"/>
      <c r="AB22" s="27">
        <f t="shared" si="13"/>
        <v>0</v>
      </c>
      <c r="AC22" s="37"/>
      <c r="AD22" s="27">
        <f t="shared" si="14"/>
        <v>0</v>
      </c>
      <c r="AE22" s="37"/>
      <c r="AF22" s="27">
        <f t="shared" si="15"/>
        <v>0</v>
      </c>
      <c r="AG22" s="37"/>
      <c r="AH22" s="27">
        <f t="shared" si="16"/>
        <v>0</v>
      </c>
    </row>
    <row r="23" spans="1:34" ht="15" customHeight="1" x14ac:dyDescent="0.15">
      <c r="A23" s="277"/>
      <c r="B23" s="26"/>
      <c r="C23" s="26"/>
      <c r="D23" s="27">
        <f t="shared" ref="D23:D24" si="19">IF(B23="",0,C23/B23)</f>
        <v>0</v>
      </c>
      <c r="E23" s="28">
        <f t="shared" si="17"/>
        <v>0</v>
      </c>
      <c r="F23" s="27">
        <f t="shared" si="18"/>
        <v>0</v>
      </c>
      <c r="G23" s="37"/>
      <c r="H23" s="27">
        <f t="shared" si="3"/>
        <v>0</v>
      </c>
      <c r="I23" s="37"/>
      <c r="J23" s="27">
        <f t="shared" si="4"/>
        <v>0</v>
      </c>
      <c r="K23" s="37"/>
      <c r="L23" s="27">
        <f t="shared" si="5"/>
        <v>0</v>
      </c>
      <c r="M23" s="37"/>
      <c r="N23" s="27">
        <f t="shared" si="6"/>
        <v>0</v>
      </c>
      <c r="O23" s="37"/>
      <c r="P23" s="27">
        <f t="shared" si="7"/>
        <v>0</v>
      </c>
      <c r="Q23" s="37"/>
      <c r="R23" s="27">
        <f t="shared" si="8"/>
        <v>0</v>
      </c>
      <c r="S23" s="37"/>
      <c r="T23" s="27">
        <f t="shared" si="9"/>
        <v>0</v>
      </c>
      <c r="U23" s="37"/>
      <c r="V23" s="27">
        <f t="shared" si="10"/>
        <v>0</v>
      </c>
      <c r="W23" s="37"/>
      <c r="X23" s="27">
        <f t="shared" si="11"/>
        <v>0</v>
      </c>
      <c r="Y23" s="37"/>
      <c r="Z23" s="27">
        <f t="shared" si="12"/>
        <v>0</v>
      </c>
      <c r="AA23" s="37"/>
      <c r="AB23" s="27">
        <f t="shared" si="13"/>
        <v>0</v>
      </c>
      <c r="AC23" s="37"/>
      <c r="AD23" s="27">
        <f t="shared" si="14"/>
        <v>0</v>
      </c>
      <c r="AE23" s="37"/>
      <c r="AF23" s="27">
        <f t="shared" si="15"/>
        <v>0</v>
      </c>
      <c r="AG23" s="37"/>
      <c r="AH23" s="27">
        <f t="shared" si="16"/>
        <v>0</v>
      </c>
    </row>
    <row r="24" spans="1:34" ht="15" customHeight="1" x14ac:dyDescent="0.15">
      <c r="A24" s="278"/>
      <c r="B24" s="30"/>
      <c r="C24" s="30"/>
      <c r="D24" s="31">
        <f t="shared" si="19"/>
        <v>0</v>
      </c>
      <c r="E24" s="32">
        <f t="shared" si="17"/>
        <v>0</v>
      </c>
      <c r="F24" s="31">
        <f t="shared" si="18"/>
        <v>0</v>
      </c>
      <c r="G24" s="38"/>
      <c r="H24" s="31">
        <f t="shared" si="3"/>
        <v>0</v>
      </c>
      <c r="I24" s="38"/>
      <c r="J24" s="31">
        <f t="shared" si="4"/>
        <v>0</v>
      </c>
      <c r="K24" s="38"/>
      <c r="L24" s="31">
        <f t="shared" si="5"/>
        <v>0</v>
      </c>
      <c r="M24" s="38"/>
      <c r="N24" s="31">
        <f t="shared" si="6"/>
        <v>0</v>
      </c>
      <c r="O24" s="38"/>
      <c r="P24" s="31">
        <f t="shared" si="7"/>
        <v>0</v>
      </c>
      <c r="Q24" s="38"/>
      <c r="R24" s="31">
        <f t="shared" si="8"/>
        <v>0</v>
      </c>
      <c r="S24" s="38"/>
      <c r="T24" s="31">
        <f t="shared" si="9"/>
        <v>0</v>
      </c>
      <c r="U24" s="38"/>
      <c r="V24" s="31">
        <f t="shared" si="10"/>
        <v>0</v>
      </c>
      <c r="W24" s="38"/>
      <c r="X24" s="31">
        <f t="shared" si="11"/>
        <v>0</v>
      </c>
      <c r="Y24" s="38"/>
      <c r="Z24" s="31">
        <f t="shared" si="12"/>
        <v>0</v>
      </c>
      <c r="AA24" s="38"/>
      <c r="AB24" s="31">
        <f t="shared" si="13"/>
        <v>0</v>
      </c>
      <c r="AC24" s="38"/>
      <c r="AD24" s="31">
        <f t="shared" si="14"/>
        <v>0</v>
      </c>
      <c r="AE24" s="38"/>
      <c r="AF24" s="31">
        <f t="shared" si="15"/>
        <v>0</v>
      </c>
      <c r="AG24" s="38"/>
      <c r="AH24" s="31">
        <f t="shared" si="16"/>
        <v>0</v>
      </c>
    </row>
    <row r="25" spans="1:34" s="10" customFormat="1" ht="15" customHeight="1" x14ac:dyDescent="0.15">
      <c r="A25" s="39"/>
      <c r="B25" s="40"/>
      <c r="C25" s="40"/>
      <c r="D25" s="41"/>
      <c r="E25" s="40"/>
      <c r="F25" s="41"/>
      <c r="G25" s="42"/>
      <c r="H25" s="41">
        <f>SUM(G5:G24)</f>
        <v>0</v>
      </c>
      <c r="I25" s="42"/>
      <c r="J25" s="41">
        <f>SUM(I5:I24)</f>
        <v>0</v>
      </c>
      <c r="K25" s="42"/>
      <c r="L25" s="41">
        <f>SUM(K5:K24)</f>
        <v>0</v>
      </c>
      <c r="M25" s="42"/>
      <c r="N25" s="41">
        <f>SUM(M5:M24)</f>
        <v>0</v>
      </c>
      <c r="O25" s="42"/>
      <c r="P25" s="41">
        <f>SUM(O5:O24)</f>
        <v>0</v>
      </c>
      <c r="Q25" s="42"/>
      <c r="R25" s="41">
        <f>SUM(Q5:Q24)</f>
        <v>0</v>
      </c>
      <c r="S25" s="42"/>
      <c r="T25" s="41">
        <f>SUM(S5:S24)</f>
        <v>0</v>
      </c>
      <c r="U25" s="42"/>
      <c r="V25" s="41">
        <f>SUM(U5:U24)</f>
        <v>0</v>
      </c>
      <c r="W25" s="42"/>
      <c r="X25" s="41">
        <f>SUM(W5:W24)</f>
        <v>0</v>
      </c>
      <c r="Y25" s="42"/>
      <c r="Z25" s="41">
        <f>SUM(Y5:Y24)</f>
        <v>0</v>
      </c>
      <c r="AA25" s="42"/>
      <c r="AB25" s="41">
        <f>SUM(AA5:AA24)</f>
        <v>0</v>
      </c>
      <c r="AC25" s="42"/>
      <c r="AD25" s="41">
        <f>SUM(AC5:AC24)</f>
        <v>0</v>
      </c>
      <c r="AE25" s="42"/>
      <c r="AF25" s="41">
        <f>SUM(AE5:AE24)</f>
        <v>0</v>
      </c>
      <c r="AG25" s="42"/>
      <c r="AH25" s="41">
        <f>SUM(AG5:AG24)</f>
        <v>0</v>
      </c>
    </row>
    <row r="26" spans="1:34" ht="15" customHeight="1" x14ac:dyDescent="0.15">
      <c r="A26" s="140" t="s">
        <v>49</v>
      </c>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35"/>
    </row>
    <row r="27" spans="1:34" ht="15" customHeight="1" x14ac:dyDescent="0.15"/>
    <row r="28" spans="1:34" ht="15" customHeight="1" x14ac:dyDescent="0.15">
      <c r="G28" s="144" t="s">
        <v>33</v>
      </c>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6"/>
      <c r="AH28" s="45"/>
    </row>
    <row r="29" spans="1:34" ht="15" customHeight="1" x14ac:dyDescent="0.15">
      <c r="A29" s="33" t="s">
        <v>26</v>
      </c>
      <c r="B29" s="34" t="s">
        <v>20</v>
      </c>
      <c r="C29" s="34" t="s">
        <v>27</v>
      </c>
      <c r="D29" s="34" t="s">
        <v>25</v>
      </c>
      <c r="E29" s="34" t="s">
        <v>23</v>
      </c>
      <c r="F29" s="34" t="s">
        <v>24</v>
      </c>
      <c r="G29" s="136" t="s">
        <v>182</v>
      </c>
      <c r="H29" s="136" t="s">
        <v>41</v>
      </c>
      <c r="I29" s="136" t="s">
        <v>183</v>
      </c>
      <c r="J29" s="136" t="s">
        <v>41</v>
      </c>
      <c r="K29" s="136" t="s">
        <v>194</v>
      </c>
      <c r="L29" s="136" t="s">
        <v>41</v>
      </c>
      <c r="M29" s="136" t="s">
        <v>195</v>
      </c>
      <c r="N29" s="136" t="s">
        <v>41</v>
      </c>
      <c r="O29" s="136" t="s">
        <v>184</v>
      </c>
      <c r="P29" s="136" t="s">
        <v>41</v>
      </c>
      <c r="Q29" s="136" t="s">
        <v>185</v>
      </c>
      <c r="R29" s="136" t="s">
        <v>41</v>
      </c>
      <c r="S29" s="136" t="s">
        <v>186</v>
      </c>
      <c r="T29" s="136" t="s">
        <v>41</v>
      </c>
      <c r="U29" s="136" t="s">
        <v>187</v>
      </c>
      <c r="V29" s="136" t="s">
        <v>41</v>
      </c>
      <c r="W29" s="136" t="s">
        <v>188</v>
      </c>
      <c r="X29" s="136" t="s">
        <v>41</v>
      </c>
      <c r="Y29" s="136" t="s">
        <v>189</v>
      </c>
      <c r="Z29" s="136" t="s">
        <v>41</v>
      </c>
      <c r="AA29" s="136" t="s">
        <v>190</v>
      </c>
      <c r="AB29" s="136" t="s">
        <v>41</v>
      </c>
      <c r="AC29" s="136" t="s">
        <v>191</v>
      </c>
      <c r="AD29" s="136" t="s">
        <v>41</v>
      </c>
      <c r="AE29" s="136" t="s">
        <v>192</v>
      </c>
      <c r="AF29" s="136" t="s">
        <v>41</v>
      </c>
      <c r="AG29" s="136" t="s">
        <v>193</v>
      </c>
      <c r="AH29" s="136" t="s">
        <v>41</v>
      </c>
    </row>
    <row r="30" spans="1:34" ht="15" customHeight="1" x14ac:dyDescent="0.15">
      <c r="A30" s="279"/>
      <c r="B30" s="22"/>
      <c r="C30" s="22"/>
      <c r="D30" s="23">
        <f t="shared" ref="D30:D46" si="20">IF(B30="",0,C30/B30)</f>
        <v>0</v>
      </c>
      <c r="E30" s="24">
        <f t="shared" ref="E30:E46" si="21">IF(B30="",0,B30-C30)</f>
        <v>0</v>
      </c>
      <c r="F30" s="23">
        <f t="shared" ref="F30:F46" si="22">IF(B30="",0,E30/B30)</f>
        <v>0</v>
      </c>
      <c r="G30" s="43"/>
      <c r="H30" s="137">
        <f>IF(G30="",0,G30/$H$47)</f>
        <v>0</v>
      </c>
      <c r="I30" s="43"/>
      <c r="J30" s="137">
        <f>IF(I30="",0,I30/$J$47)</f>
        <v>0</v>
      </c>
      <c r="K30" s="43"/>
      <c r="L30" s="137">
        <f>IF(K30="",0,K30/$L$47)</f>
        <v>0</v>
      </c>
      <c r="M30" s="43"/>
      <c r="N30" s="137">
        <f>IF(M30="",0,M30/$N$47)</f>
        <v>0</v>
      </c>
      <c r="O30" s="43"/>
      <c r="P30" s="137">
        <f>IF(O30="",0,O30/$P$47)</f>
        <v>0</v>
      </c>
      <c r="Q30" s="43"/>
      <c r="R30" s="137">
        <f>IF(Q30="",0,Q30/$R$47)</f>
        <v>0</v>
      </c>
      <c r="S30" s="43"/>
      <c r="T30" s="137">
        <f>IF(S30="",0,S30/$T$47)</f>
        <v>0</v>
      </c>
      <c r="U30" s="43"/>
      <c r="V30" s="137">
        <f>IF(U30="",0,U30/$V$47)</f>
        <v>0</v>
      </c>
      <c r="W30" s="43"/>
      <c r="X30" s="137">
        <f>IF(W30="",0,W30/$X$47)</f>
        <v>0</v>
      </c>
      <c r="Y30" s="43"/>
      <c r="Z30" s="137">
        <f>IF(Y30="",0,Y30/$Z$47)</f>
        <v>0</v>
      </c>
      <c r="AA30" s="43"/>
      <c r="AB30" s="137">
        <f>IF(AA30="",0,AA30/$AB$47)</f>
        <v>0</v>
      </c>
      <c r="AC30" s="43"/>
      <c r="AD30" s="137">
        <f>IF(AC30="",0,AC30/$AD$47)</f>
        <v>0</v>
      </c>
      <c r="AE30" s="43"/>
      <c r="AF30" s="137">
        <f>IF(AE30="",0,AE30/$AF$47)</f>
        <v>0</v>
      </c>
      <c r="AG30" s="43"/>
      <c r="AH30" s="137">
        <f>IF(AG30="",0,AG30/$AH$47)</f>
        <v>0</v>
      </c>
    </row>
    <row r="31" spans="1:34" ht="15" customHeight="1" x14ac:dyDescent="0.15">
      <c r="A31" s="277"/>
      <c r="B31" s="26"/>
      <c r="C31" s="26"/>
      <c r="D31" s="27">
        <f t="shared" si="20"/>
        <v>0</v>
      </c>
      <c r="E31" s="28">
        <f t="shared" si="21"/>
        <v>0</v>
      </c>
      <c r="F31" s="27">
        <f t="shared" si="22"/>
        <v>0</v>
      </c>
      <c r="G31" s="37"/>
      <c r="H31" s="27">
        <f t="shared" ref="H31:H46" si="23">IF(G31="",0,G31/$H$47)</f>
        <v>0</v>
      </c>
      <c r="I31" s="37"/>
      <c r="J31" s="27">
        <f t="shared" ref="J31:J46" si="24">IF(I31="",0,I31/$J$47)</f>
        <v>0</v>
      </c>
      <c r="K31" s="37"/>
      <c r="L31" s="27">
        <f t="shared" ref="L31:L46" si="25">IF(K31="",0,K31/$L$47)</f>
        <v>0</v>
      </c>
      <c r="M31" s="37"/>
      <c r="N31" s="27">
        <f t="shared" ref="N31:N46" si="26">IF(M31="",0,M31/$N$47)</f>
        <v>0</v>
      </c>
      <c r="O31" s="37"/>
      <c r="P31" s="27">
        <f t="shared" ref="P31:P46" si="27">IF(O31="",0,O31/$P$47)</f>
        <v>0</v>
      </c>
      <c r="Q31" s="37"/>
      <c r="R31" s="27">
        <f>IF(Q31="",0,Q31/$R$47)</f>
        <v>0</v>
      </c>
      <c r="S31" s="37"/>
      <c r="T31" s="27">
        <f t="shared" ref="T31:T46" si="28">IF(S31="",0,S31/$T$47)</f>
        <v>0</v>
      </c>
      <c r="U31" s="37"/>
      <c r="V31" s="27">
        <f>IF(U31="",0,U31/$V$47)</f>
        <v>0</v>
      </c>
      <c r="W31" s="37"/>
      <c r="X31" s="27">
        <f t="shared" ref="X31:X46" si="29">IF(W31="",0,W31/$X$47)</f>
        <v>0</v>
      </c>
      <c r="Y31" s="37"/>
      <c r="Z31" s="27">
        <f t="shared" ref="Z31:Z46" si="30">IF(Y31="",0,Y31/$Z$47)</f>
        <v>0</v>
      </c>
      <c r="AA31" s="37"/>
      <c r="AB31" s="27">
        <f t="shared" ref="AB31:AB46" si="31">IF(AA31="",0,AA31/$AB$47)</f>
        <v>0</v>
      </c>
      <c r="AC31" s="37"/>
      <c r="AD31" s="27">
        <f t="shared" ref="AD31:AD46" si="32">IF(AC31="",0,AC31/$AD$47)</f>
        <v>0</v>
      </c>
      <c r="AE31" s="37"/>
      <c r="AF31" s="27">
        <f t="shared" ref="AF31:AF46" si="33">IF(AE31="",0,AE31/$AF$47)</f>
        <v>0</v>
      </c>
      <c r="AG31" s="37"/>
      <c r="AH31" s="27">
        <f t="shared" ref="AH31:AH46" si="34">IF(AG31="",0,AG31/$AH$47)</f>
        <v>0</v>
      </c>
    </row>
    <row r="32" spans="1:34" ht="15" customHeight="1" x14ac:dyDescent="0.15">
      <c r="A32" s="277"/>
      <c r="B32" s="26"/>
      <c r="C32" s="26"/>
      <c r="D32" s="27">
        <f t="shared" si="20"/>
        <v>0</v>
      </c>
      <c r="E32" s="28">
        <f t="shared" si="21"/>
        <v>0</v>
      </c>
      <c r="F32" s="27">
        <f t="shared" si="22"/>
        <v>0</v>
      </c>
      <c r="G32" s="37"/>
      <c r="H32" s="27">
        <f>IF(G32="",0,G32/$H$47)</f>
        <v>0</v>
      </c>
      <c r="I32" s="37"/>
      <c r="J32" s="27">
        <f t="shared" si="24"/>
        <v>0</v>
      </c>
      <c r="K32" s="37"/>
      <c r="L32" s="27">
        <f t="shared" si="25"/>
        <v>0</v>
      </c>
      <c r="M32" s="37"/>
      <c r="N32" s="27">
        <f t="shared" si="26"/>
        <v>0</v>
      </c>
      <c r="O32" s="37"/>
      <c r="P32" s="27">
        <f t="shared" si="27"/>
        <v>0</v>
      </c>
      <c r="Q32" s="37"/>
      <c r="R32" s="27">
        <f t="shared" ref="R32:R46" si="35">IF(Q32="",0,Q32/$R$47)</f>
        <v>0</v>
      </c>
      <c r="S32" s="37"/>
      <c r="T32" s="27">
        <f>IF(S32="",0,S32/$T$47)</f>
        <v>0</v>
      </c>
      <c r="U32" s="37"/>
      <c r="V32" s="27">
        <f t="shared" ref="V32:V46" si="36">IF(U32="",0,U32/$V$47)</f>
        <v>0</v>
      </c>
      <c r="W32" s="37"/>
      <c r="X32" s="27">
        <f t="shared" si="29"/>
        <v>0</v>
      </c>
      <c r="Y32" s="37"/>
      <c r="Z32" s="27">
        <f t="shared" si="30"/>
        <v>0</v>
      </c>
      <c r="AA32" s="37"/>
      <c r="AB32" s="27">
        <f t="shared" si="31"/>
        <v>0</v>
      </c>
      <c r="AC32" s="37"/>
      <c r="AD32" s="27">
        <f t="shared" si="32"/>
        <v>0</v>
      </c>
      <c r="AE32" s="37"/>
      <c r="AF32" s="27">
        <f t="shared" si="33"/>
        <v>0</v>
      </c>
      <c r="AG32" s="37"/>
      <c r="AH32" s="27">
        <f t="shared" si="34"/>
        <v>0</v>
      </c>
    </row>
    <row r="33" spans="1:34" ht="15" customHeight="1" x14ac:dyDescent="0.15">
      <c r="A33" s="277"/>
      <c r="B33" s="26"/>
      <c r="C33" s="26"/>
      <c r="D33" s="27">
        <f t="shared" si="20"/>
        <v>0</v>
      </c>
      <c r="E33" s="28">
        <f t="shared" si="21"/>
        <v>0</v>
      </c>
      <c r="F33" s="27">
        <f t="shared" si="22"/>
        <v>0</v>
      </c>
      <c r="G33" s="37"/>
      <c r="H33" s="27">
        <f t="shared" si="23"/>
        <v>0</v>
      </c>
      <c r="I33" s="37"/>
      <c r="J33" s="27">
        <f t="shared" si="24"/>
        <v>0</v>
      </c>
      <c r="K33" s="37"/>
      <c r="L33" s="27">
        <f t="shared" si="25"/>
        <v>0</v>
      </c>
      <c r="M33" s="37"/>
      <c r="N33" s="27">
        <f>IF(M33="",0,M33/$N$47)</f>
        <v>0</v>
      </c>
      <c r="O33" s="37"/>
      <c r="P33" s="27">
        <f t="shared" si="27"/>
        <v>0</v>
      </c>
      <c r="Q33" s="37"/>
      <c r="R33" s="27">
        <f t="shared" si="35"/>
        <v>0</v>
      </c>
      <c r="S33" s="37"/>
      <c r="T33" s="27">
        <f t="shared" si="28"/>
        <v>0</v>
      </c>
      <c r="U33" s="37"/>
      <c r="V33" s="27">
        <f t="shared" si="36"/>
        <v>0</v>
      </c>
      <c r="W33" s="37"/>
      <c r="X33" s="27">
        <f t="shared" si="29"/>
        <v>0</v>
      </c>
      <c r="Y33" s="37"/>
      <c r="Z33" s="27">
        <f t="shared" si="30"/>
        <v>0</v>
      </c>
      <c r="AA33" s="37"/>
      <c r="AB33" s="27">
        <f t="shared" si="31"/>
        <v>0</v>
      </c>
      <c r="AC33" s="37"/>
      <c r="AD33" s="27">
        <f t="shared" si="32"/>
        <v>0</v>
      </c>
      <c r="AE33" s="37"/>
      <c r="AF33" s="27">
        <f t="shared" si="33"/>
        <v>0</v>
      </c>
      <c r="AG33" s="37"/>
      <c r="AH33" s="27">
        <f t="shared" si="34"/>
        <v>0</v>
      </c>
    </row>
    <row r="34" spans="1:34" ht="15" customHeight="1" x14ac:dyDescent="0.15">
      <c r="A34" s="277"/>
      <c r="B34" s="26"/>
      <c r="C34" s="26"/>
      <c r="D34" s="27">
        <f t="shared" si="20"/>
        <v>0</v>
      </c>
      <c r="E34" s="28">
        <f>IF(B34="",0,B34-C34)</f>
        <v>0</v>
      </c>
      <c r="F34" s="27">
        <f t="shared" si="22"/>
        <v>0</v>
      </c>
      <c r="G34" s="37"/>
      <c r="H34" s="27">
        <f t="shared" si="23"/>
        <v>0</v>
      </c>
      <c r="I34" s="37"/>
      <c r="J34" s="27">
        <f t="shared" si="24"/>
        <v>0</v>
      </c>
      <c r="K34" s="37"/>
      <c r="L34" s="27">
        <f>IF(K34="",0,K34/$L$47)</f>
        <v>0</v>
      </c>
      <c r="M34" s="37"/>
      <c r="N34" s="27">
        <f t="shared" si="26"/>
        <v>0</v>
      </c>
      <c r="O34" s="37"/>
      <c r="P34" s="27">
        <f t="shared" si="27"/>
        <v>0</v>
      </c>
      <c r="Q34" s="37"/>
      <c r="R34" s="27">
        <f t="shared" si="35"/>
        <v>0</v>
      </c>
      <c r="S34" s="37"/>
      <c r="T34" s="27">
        <f t="shared" si="28"/>
        <v>0</v>
      </c>
      <c r="U34" s="37"/>
      <c r="V34" s="27">
        <f t="shared" si="36"/>
        <v>0</v>
      </c>
      <c r="W34" s="37"/>
      <c r="X34" s="27">
        <f t="shared" si="29"/>
        <v>0</v>
      </c>
      <c r="Y34" s="37"/>
      <c r="Z34" s="27">
        <f t="shared" si="30"/>
        <v>0</v>
      </c>
      <c r="AA34" s="37"/>
      <c r="AB34" s="27">
        <f t="shared" si="31"/>
        <v>0</v>
      </c>
      <c r="AC34" s="37"/>
      <c r="AD34" s="27">
        <f t="shared" si="32"/>
        <v>0</v>
      </c>
      <c r="AE34" s="37"/>
      <c r="AF34" s="27">
        <f t="shared" si="33"/>
        <v>0</v>
      </c>
      <c r="AG34" s="37"/>
      <c r="AH34" s="27">
        <f t="shared" si="34"/>
        <v>0</v>
      </c>
    </row>
    <row r="35" spans="1:34" ht="15" customHeight="1" x14ac:dyDescent="0.15">
      <c r="A35" s="277"/>
      <c r="B35" s="26"/>
      <c r="C35" s="26"/>
      <c r="D35" s="27">
        <f t="shared" si="20"/>
        <v>0</v>
      </c>
      <c r="E35" s="28">
        <f t="shared" si="21"/>
        <v>0</v>
      </c>
      <c r="F35" s="27">
        <f>IF(B35="",0,E35/B35)</f>
        <v>0</v>
      </c>
      <c r="G35" s="37"/>
      <c r="H35" s="27">
        <f t="shared" si="23"/>
        <v>0</v>
      </c>
      <c r="I35" s="37"/>
      <c r="J35" s="27">
        <f t="shared" si="24"/>
        <v>0</v>
      </c>
      <c r="K35" s="37"/>
      <c r="L35" s="27">
        <f t="shared" si="25"/>
        <v>0</v>
      </c>
      <c r="M35" s="37"/>
      <c r="N35" s="27">
        <f t="shared" si="26"/>
        <v>0</v>
      </c>
      <c r="O35" s="37"/>
      <c r="P35" s="27">
        <f t="shared" si="27"/>
        <v>0</v>
      </c>
      <c r="Q35" s="37"/>
      <c r="R35" s="27">
        <f t="shared" si="35"/>
        <v>0</v>
      </c>
      <c r="S35" s="37"/>
      <c r="T35" s="27">
        <f t="shared" si="28"/>
        <v>0</v>
      </c>
      <c r="U35" s="37"/>
      <c r="V35" s="27">
        <f t="shared" si="36"/>
        <v>0</v>
      </c>
      <c r="W35" s="37"/>
      <c r="X35" s="27">
        <f t="shared" si="29"/>
        <v>0</v>
      </c>
      <c r="Y35" s="37"/>
      <c r="Z35" s="27">
        <f t="shared" si="30"/>
        <v>0</v>
      </c>
      <c r="AA35" s="37"/>
      <c r="AB35" s="27">
        <f t="shared" si="31"/>
        <v>0</v>
      </c>
      <c r="AC35" s="37"/>
      <c r="AD35" s="27">
        <f t="shared" si="32"/>
        <v>0</v>
      </c>
      <c r="AE35" s="37"/>
      <c r="AF35" s="27">
        <f t="shared" si="33"/>
        <v>0</v>
      </c>
      <c r="AG35" s="37"/>
      <c r="AH35" s="27">
        <f t="shared" si="34"/>
        <v>0</v>
      </c>
    </row>
    <row r="36" spans="1:34" ht="15" customHeight="1" x14ac:dyDescent="0.15">
      <c r="A36" s="277"/>
      <c r="B36" s="26"/>
      <c r="C36" s="26"/>
      <c r="D36" s="27">
        <f t="shared" si="20"/>
        <v>0</v>
      </c>
      <c r="E36" s="28">
        <f t="shared" si="21"/>
        <v>0</v>
      </c>
      <c r="F36" s="27">
        <f>IF(B36="",0,E36/B36)</f>
        <v>0</v>
      </c>
      <c r="G36" s="37"/>
      <c r="H36" s="27">
        <f t="shared" si="23"/>
        <v>0</v>
      </c>
      <c r="I36" s="37"/>
      <c r="J36" s="27">
        <f t="shared" si="24"/>
        <v>0</v>
      </c>
      <c r="K36" s="37"/>
      <c r="L36" s="27">
        <f t="shared" si="25"/>
        <v>0</v>
      </c>
      <c r="M36" s="37"/>
      <c r="N36" s="27">
        <f t="shared" si="26"/>
        <v>0</v>
      </c>
      <c r="O36" s="37"/>
      <c r="P36" s="27">
        <f t="shared" si="27"/>
        <v>0</v>
      </c>
      <c r="Q36" s="37"/>
      <c r="R36" s="27">
        <f t="shared" si="35"/>
        <v>0</v>
      </c>
      <c r="S36" s="37"/>
      <c r="T36" s="27">
        <f t="shared" si="28"/>
        <v>0</v>
      </c>
      <c r="U36" s="37"/>
      <c r="V36" s="27">
        <f t="shared" si="36"/>
        <v>0</v>
      </c>
      <c r="W36" s="37"/>
      <c r="X36" s="27">
        <f t="shared" si="29"/>
        <v>0</v>
      </c>
      <c r="Y36" s="37"/>
      <c r="Z36" s="27">
        <f t="shared" si="30"/>
        <v>0</v>
      </c>
      <c r="AA36" s="37"/>
      <c r="AB36" s="27">
        <f t="shared" si="31"/>
        <v>0</v>
      </c>
      <c r="AC36" s="37"/>
      <c r="AD36" s="27">
        <f t="shared" si="32"/>
        <v>0</v>
      </c>
      <c r="AE36" s="37"/>
      <c r="AF36" s="27">
        <f t="shared" si="33"/>
        <v>0</v>
      </c>
      <c r="AG36" s="37"/>
      <c r="AH36" s="27">
        <f>IF(AG36="",0,AG36/$AH$47)</f>
        <v>0</v>
      </c>
    </row>
    <row r="37" spans="1:34" ht="15" customHeight="1" x14ac:dyDescent="0.15">
      <c r="A37" s="277"/>
      <c r="B37" s="26"/>
      <c r="C37" s="26"/>
      <c r="D37" s="27">
        <f t="shared" si="20"/>
        <v>0</v>
      </c>
      <c r="E37" s="28">
        <f t="shared" si="21"/>
        <v>0</v>
      </c>
      <c r="F37" s="27">
        <f t="shared" si="22"/>
        <v>0</v>
      </c>
      <c r="G37" s="37"/>
      <c r="H37" s="27">
        <f t="shared" si="23"/>
        <v>0</v>
      </c>
      <c r="I37" s="37"/>
      <c r="J37" s="27">
        <f t="shared" si="24"/>
        <v>0</v>
      </c>
      <c r="K37" s="37"/>
      <c r="L37" s="27">
        <f t="shared" si="25"/>
        <v>0</v>
      </c>
      <c r="M37" s="37"/>
      <c r="N37" s="27">
        <f t="shared" si="26"/>
        <v>0</v>
      </c>
      <c r="O37" s="37"/>
      <c r="P37" s="27">
        <f t="shared" si="27"/>
        <v>0</v>
      </c>
      <c r="Q37" s="37"/>
      <c r="R37" s="27">
        <f t="shared" si="35"/>
        <v>0</v>
      </c>
      <c r="S37" s="37"/>
      <c r="T37" s="27">
        <f t="shared" si="28"/>
        <v>0</v>
      </c>
      <c r="U37" s="37"/>
      <c r="V37" s="27">
        <f t="shared" si="36"/>
        <v>0</v>
      </c>
      <c r="W37" s="37"/>
      <c r="X37" s="27">
        <f t="shared" si="29"/>
        <v>0</v>
      </c>
      <c r="Y37" s="37"/>
      <c r="Z37" s="27">
        <f t="shared" si="30"/>
        <v>0</v>
      </c>
      <c r="AA37" s="37"/>
      <c r="AB37" s="27">
        <f t="shared" si="31"/>
        <v>0</v>
      </c>
      <c r="AC37" s="37"/>
      <c r="AD37" s="27">
        <f t="shared" si="32"/>
        <v>0</v>
      </c>
      <c r="AE37" s="37"/>
      <c r="AF37" s="27">
        <f t="shared" si="33"/>
        <v>0</v>
      </c>
      <c r="AG37" s="37"/>
      <c r="AH37" s="27">
        <f t="shared" si="34"/>
        <v>0</v>
      </c>
    </row>
    <row r="38" spans="1:34" ht="15" customHeight="1" x14ac:dyDescent="0.15">
      <c r="A38" s="277"/>
      <c r="B38" s="26"/>
      <c r="C38" s="26"/>
      <c r="D38" s="27">
        <f>IF(B38="",0,C38/B38)</f>
        <v>0</v>
      </c>
      <c r="E38" s="28">
        <f>IF(B38="",0,B38-C38)</f>
        <v>0</v>
      </c>
      <c r="F38" s="27">
        <f t="shared" si="22"/>
        <v>0</v>
      </c>
      <c r="G38" s="37"/>
      <c r="H38" s="27">
        <f t="shared" si="23"/>
        <v>0</v>
      </c>
      <c r="I38" s="37"/>
      <c r="J38" s="27">
        <f t="shared" si="24"/>
        <v>0</v>
      </c>
      <c r="K38" s="37"/>
      <c r="L38" s="27">
        <f t="shared" si="25"/>
        <v>0</v>
      </c>
      <c r="M38" s="37"/>
      <c r="N38" s="27">
        <f t="shared" si="26"/>
        <v>0</v>
      </c>
      <c r="O38" s="37"/>
      <c r="P38" s="27">
        <f t="shared" si="27"/>
        <v>0</v>
      </c>
      <c r="Q38" s="37"/>
      <c r="R38" s="27">
        <f t="shared" si="35"/>
        <v>0</v>
      </c>
      <c r="S38" s="37"/>
      <c r="T38" s="27">
        <f t="shared" si="28"/>
        <v>0</v>
      </c>
      <c r="U38" s="37"/>
      <c r="V38" s="27">
        <f t="shared" si="36"/>
        <v>0</v>
      </c>
      <c r="W38" s="37"/>
      <c r="X38" s="27">
        <f t="shared" si="29"/>
        <v>0</v>
      </c>
      <c r="Y38" s="37"/>
      <c r="Z38" s="27">
        <f t="shared" si="30"/>
        <v>0</v>
      </c>
      <c r="AA38" s="37"/>
      <c r="AB38" s="27">
        <f t="shared" si="31"/>
        <v>0</v>
      </c>
      <c r="AC38" s="37"/>
      <c r="AD38" s="27">
        <f t="shared" si="32"/>
        <v>0</v>
      </c>
      <c r="AE38" s="37"/>
      <c r="AF38" s="27">
        <f t="shared" si="33"/>
        <v>0</v>
      </c>
      <c r="AG38" s="37"/>
      <c r="AH38" s="27">
        <f t="shared" si="34"/>
        <v>0</v>
      </c>
    </row>
    <row r="39" spans="1:34" ht="15" customHeight="1" x14ac:dyDescent="0.15">
      <c r="A39" s="277"/>
      <c r="B39" s="26"/>
      <c r="C39" s="26"/>
      <c r="D39" s="27">
        <f t="shared" si="20"/>
        <v>0</v>
      </c>
      <c r="E39" s="28">
        <f>IF(B39="",0,B39-C39)</f>
        <v>0</v>
      </c>
      <c r="F39" s="27">
        <f>IF(B39="",0,E39/B39)</f>
        <v>0</v>
      </c>
      <c r="G39" s="37"/>
      <c r="H39" s="27">
        <f t="shared" si="23"/>
        <v>0</v>
      </c>
      <c r="I39" s="37"/>
      <c r="J39" s="27">
        <f t="shared" si="24"/>
        <v>0</v>
      </c>
      <c r="K39" s="37"/>
      <c r="L39" s="27">
        <f t="shared" si="25"/>
        <v>0</v>
      </c>
      <c r="M39" s="37"/>
      <c r="N39" s="27">
        <f t="shared" si="26"/>
        <v>0</v>
      </c>
      <c r="O39" s="37"/>
      <c r="P39" s="27">
        <f t="shared" si="27"/>
        <v>0</v>
      </c>
      <c r="Q39" s="37"/>
      <c r="R39" s="27">
        <f t="shared" si="35"/>
        <v>0</v>
      </c>
      <c r="S39" s="37"/>
      <c r="T39" s="27">
        <f t="shared" si="28"/>
        <v>0</v>
      </c>
      <c r="U39" s="37"/>
      <c r="V39" s="27">
        <f t="shared" si="36"/>
        <v>0</v>
      </c>
      <c r="W39" s="37"/>
      <c r="X39" s="27">
        <f t="shared" si="29"/>
        <v>0</v>
      </c>
      <c r="Y39" s="37"/>
      <c r="Z39" s="27">
        <f t="shared" si="30"/>
        <v>0</v>
      </c>
      <c r="AA39" s="37"/>
      <c r="AB39" s="27">
        <f t="shared" si="31"/>
        <v>0</v>
      </c>
      <c r="AC39" s="37"/>
      <c r="AD39" s="27">
        <f t="shared" si="32"/>
        <v>0</v>
      </c>
      <c r="AE39" s="37"/>
      <c r="AF39" s="27">
        <f t="shared" si="33"/>
        <v>0</v>
      </c>
      <c r="AG39" s="37"/>
      <c r="AH39" s="27">
        <f t="shared" si="34"/>
        <v>0</v>
      </c>
    </row>
    <row r="40" spans="1:34" ht="15" customHeight="1" x14ac:dyDescent="0.15">
      <c r="A40" s="277"/>
      <c r="B40" s="26"/>
      <c r="C40" s="26"/>
      <c r="D40" s="27">
        <f t="shared" si="20"/>
        <v>0</v>
      </c>
      <c r="E40" s="28">
        <f t="shared" si="21"/>
        <v>0</v>
      </c>
      <c r="F40" s="27">
        <f>IF(B40="",0,E40/B40)</f>
        <v>0</v>
      </c>
      <c r="G40" s="37"/>
      <c r="H40" s="27">
        <f t="shared" si="23"/>
        <v>0</v>
      </c>
      <c r="I40" s="37"/>
      <c r="J40" s="27">
        <f t="shared" si="24"/>
        <v>0</v>
      </c>
      <c r="K40" s="37"/>
      <c r="L40" s="27">
        <f t="shared" si="25"/>
        <v>0</v>
      </c>
      <c r="M40" s="37"/>
      <c r="N40" s="27">
        <f t="shared" si="26"/>
        <v>0</v>
      </c>
      <c r="O40" s="37"/>
      <c r="P40" s="27">
        <f t="shared" si="27"/>
        <v>0</v>
      </c>
      <c r="Q40" s="37"/>
      <c r="R40" s="27">
        <f t="shared" si="35"/>
        <v>0</v>
      </c>
      <c r="S40" s="37"/>
      <c r="T40" s="27">
        <f t="shared" si="28"/>
        <v>0</v>
      </c>
      <c r="U40" s="37"/>
      <c r="V40" s="27">
        <f t="shared" si="36"/>
        <v>0</v>
      </c>
      <c r="W40" s="37"/>
      <c r="X40" s="27">
        <f t="shared" si="29"/>
        <v>0</v>
      </c>
      <c r="Y40" s="37"/>
      <c r="Z40" s="27">
        <f t="shared" si="30"/>
        <v>0</v>
      </c>
      <c r="AA40" s="37"/>
      <c r="AB40" s="27">
        <f t="shared" si="31"/>
        <v>0</v>
      </c>
      <c r="AC40" s="37"/>
      <c r="AD40" s="27">
        <f t="shared" si="32"/>
        <v>0</v>
      </c>
      <c r="AE40" s="37"/>
      <c r="AF40" s="27">
        <f t="shared" si="33"/>
        <v>0</v>
      </c>
      <c r="AG40" s="37"/>
      <c r="AH40" s="27">
        <f t="shared" si="34"/>
        <v>0</v>
      </c>
    </row>
    <row r="41" spans="1:34" ht="15" customHeight="1" x14ac:dyDescent="0.15">
      <c r="A41" s="277"/>
      <c r="B41" s="26"/>
      <c r="C41" s="26"/>
      <c r="D41" s="27">
        <f t="shared" si="20"/>
        <v>0</v>
      </c>
      <c r="E41" s="28">
        <f t="shared" si="21"/>
        <v>0</v>
      </c>
      <c r="F41" s="27">
        <f t="shared" si="22"/>
        <v>0</v>
      </c>
      <c r="G41" s="37"/>
      <c r="H41" s="27">
        <f t="shared" si="23"/>
        <v>0</v>
      </c>
      <c r="I41" s="37"/>
      <c r="J41" s="27">
        <f t="shared" si="24"/>
        <v>0</v>
      </c>
      <c r="K41" s="37"/>
      <c r="L41" s="27">
        <f t="shared" si="25"/>
        <v>0</v>
      </c>
      <c r="M41" s="37"/>
      <c r="N41" s="27">
        <f t="shared" si="26"/>
        <v>0</v>
      </c>
      <c r="O41" s="37"/>
      <c r="P41" s="27">
        <f t="shared" si="27"/>
        <v>0</v>
      </c>
      <c r="Q41" s="37"/>
      <c r="R41" s="27">
        <f t="shared" si="35"/>
        <v>0</v>
      </c>
      <c r="S41" s="37"/>
      <c r="T41" s="27">
        <f t="shared" si="28"/>
        <v>0</v>
      </c>
      <c r="U41" s="37"/>
      <c r="V41" s="27">
        <f t="shared" si="36"/>
        <v>0</v>
      </c>
      <c r="W41" s="37"/>
      <c r="X41" s="27">
        <f t="shared" si="29"/>
        <v>0</v>
      </c>
      <c r="Y41" s="37"/>
      <c r="Z41" s="27">
        <f t="shared" si="30"/>
        <v>0</v>
      </c>
      <c r="AA41" s="37"/>
      <c r="AB41" s="27">
        <f t="shared" si="31"/>
        <v>0</v>
      </c>
      <c r="AC41" s="37"/>
      <c r="AD41" s="27">
        <f t="shared" si="32"/>
        <v>0</v>
      </c>
      <c r="AE41" s="37"/>
      <c r="AF41" s="27">
        <f t="shared" si="33"/>
        <v>0</v>
      </c>
      <c r="AG41" s="37"/>
      <c r="AH41" s="27">
        <f t="shared" si="34"/>
        <v>0</v>
      </c>
    </row>
    <row r="42" spans="1:34" ht="15" customHeight="1" x14ac:dyDescent="0.15">
      <c r="A42" s="277"/>
      <c r="B42" s="26"/>
      <c r="C42" s="26"/>
      <c r="D42" s="27">
        <f t="shared" si="20"/>
        <v>0</v>
      </c>
      <c r="E42" s="28">
        <f t="shared" si="21"/>
        <v>0</v>
      </c>
      <c r="F42" s="27">
        <f t="shared" si="22"/>
        <v>0</v>
      </c>
      <c r="G42" s="37"/>
      <c r="H42" s="27">
        <f t="shared" si="23"/>
        <v>0</v>
      </c>
      <c r="I42" s="37"/>
      <c r="J42" s="27">
        <f t="shared" si="24"/>
        <v>0</v>
      </c>
      <c r="K42" s="37"/>
      <c r="L42" s="27">
        <f t="shared" si="25"/>
        <v>0</v>
      </c>
      <c r="M42" s="37"/>
      <c r="N42" s="27">
        <f t="shared" si="26"/>
        <v>0</v>
      </c>
      <c r="O42" s="37"/>
      <c r="P42" s="27">
        <f t="shared" si="27"/>
        <v>0</v>
      </c>
      <c r="Q42" s="37"/>
      <c r="R42" s="27">
        <f t="shared" si="35"/>
        <v>0</v>
      </c>
      <c r="S42" s="37"/>
      <c r="T42" s="27">
        <f t="shared" si="28"/>
        <v>0</v>
      </c>
      <c r="U42" s="37"/>
      <c r="V42" s="27">
        <f t="shared" si="36"/>
        <v>0</v>
      </c>
      <c r="W42" s="37"/>
      <c r="X42" s="27">
        <f t="shared" si="29"/>
        <v>0</v>
      </c>
      <c r="Y42" s="37"/>
      <c r="Z42" s="27">
        <f t="shared" si="30"/>
        <v>0</v>
      </c>
      <c r="AA42" s="37"/>
      <c r="AB42" s="27">
        <f t="shared" si="31"/>
        <v>0</v>
      </c>
      <c r="AC42" s="37"/>
      <c r="AD42" s="27">
        <f t="shared" si="32"/>
        <v>0</v>
      </c>
      <c r="AE42" s="37"/>
      <c r="AF42" s="27">
        <f t="shared" si="33"/>
        <v>0</v>
      </c>
      <c r="AG42" s="37"/>
      <c r="AH42" s="27">
        <f t="shared" si="34"/>
        <v>0</v>
      </c>
    </row>
    <row r="43" spans="1:34" ht="15" customHeight="1" x14ac:dyDescent="0.15">
      <c r="A43" s="277"/>
      <c r="B43" s="26"/>
      <c r="C43" s="26"/>
      <c r="D43" s="27">
        <f t="shared" si="20"/>
        <v>0</v>
      </c>
      <c r="E43" s="28">
        <f t="shared" si="21"/>
        <v>0</v>
      </c>
      <c r="F43" s="27">
        <f t="shared" si="22"/>
        <v>0</v>
      </c>
      <c r="G43" s="37"/>
      <c r="H43" s="27">
        <f t="shared" si="23"/>
        <v>0</v>
      </c>
      <c r="I43" s="37"/>
      <c r="J43" s="27">
        <f t="shared" si="24"/>
        <v>0</v>
      </c>
      <c r="K43" s="37"/>
      <c r="L43" s="27">
        <f t="shared" si="25"/>
        <v>0</v>
      </c>
      <c r="M43" s="37"/>
      <c r="N43" s="27">
        <f t="shared" si="26"/>
        <v>0</v>
      </c>
      <c r="O43" s="37"/>
      <c r="P43" s="27">
        <f t="shared" si="27"/>
        <v>0</v>
      </c>
      <c r="Q43" s="37"/>
      <c r="R43" s="27">
        <f t="shared" si="35"/>
        <v>0</v>
      </c>
      <c r="S43" s="37"/>
      <c r="T43" s="27">
        <f t="shared" si="28"/>
        <v>0</v>
      </c>
      <c r="U43" s="37"/>
      <c r="V43" s="27">
        <f t="shared" si="36"/>
        <v>0</v>
      </c>
      <c r="W43" s="37"/>
      <c r="X43" s="27">
        <f t="shared" si="29"/>
        <v>0</v>
      </c>
      <c r="Y43" s="37"/>
      <c r="Z43" s="27">
        <f t="shared" si="30"/>
        <v>0</v>
      </c>
      <c r="AA43" s="37"/>
      <c r="AB43" s="27">
        <f t="shared" si="31"/>
        <v>0</v>
      </c>
      <c r="AC43" s="37"/>
      <c r="AD43" s="27">
        <f t="shared" si="32"/>
        <v>0</v>
      </c>
      <c r="AE43" s="37"/>
      <c r="AF43" s="27">
        <f t="shared" si="33"/>
        <v>0</v>
      </c>
      <c r="AG43" s="37"/>
      <c r="AH43" s="27">
        <f t="shared" si="34"/>
        <v>0</v>
      </c>
    </row>
    <row r="44" spans="1:34" ht="15" customHeight="1" x14ac:dyDescent="0.15">
      <c r="A44" s="277"/>
      <c r="B44" s="26"/>
      <c r="C44" s="26"/>
      <c r="D44" s="27">
        <f t="shared" si="20"/>
        <v>0</v>
      </c>
      <c r="E44" s="28">
        <f t="shared" si="21"/>
        <v>0</v>
      </c>
      <c r="F44" s="27">
        <f t="shared" si="22"/>
        <v>0</v>
      </c>
      <c r="G44" s="37"/>
      <c r="H44" s="27">
        <f t="shared" si="23"/>
        <v>0</v>
      </c>
      <c r="I44" s="37"/>
      <c r="J44" s="27">
        <f t="shared" si="24"/>
        <v>0</v>
      </c>
      <c r="K44" s="37"/>
      <c r="L44" s="27">
        <f t="shared" si="25"/>
        <v>0</v>
      </c>
      <c r="M44" s="37"/>
      <c r="N44" s="27">
        <f t="shared" si="26"/>
        <v>0</v>
      </c>
      <c r="O44" s="37"/>
      <c r="P44" s="27">
        <f t="shared" si="27"/>
        <v>0</v>
      </c>
      <c r="Q44" s="37"/>
      <c r="R44" s="27">
        <f t="shared" si="35"/>
        <v>0</v>
      </c>
      <c r="S44" s="37"/>
      <c r="T44" s="27">
        <f t="shared" si="28"/>
        <v>0</v>
      </c>
      <c r="U44" s="37"/>
      <c r="V44" s="27">
        <f t="shared" si="36"/>
        <v>0</v>
      </c>
      <c r="W44" s="37"/>
      <c r="X44" s="27">
        <f t="shared" si="29"/>
        <v>0</v>
      </c>
      <c r="Y44" s="37"/>
      <c r="Z44" s="27">
        <f t="shared" si="30"/>
        <v>0</v>
      </c>
      <c r="AA44" s="37"/>
      <c r="AB44" s="27">
        <f t="shared" si="31"/>
        <v>0</v>
      </c>
      <c r="AC44" s="37"/>
      <c r="AD44" s="27">
        <f t="shared" si="32"/>
        <v>0</v>
      </c>
      <c r="AE44" s="37"/>
      <c r="AF44" s="27">
        <f t="shared" si="33"/>
        <v>0</v>
      </c>
      <c r="AG44" s="37"/>
      <c r="AH44" s="27">
        <f t="shared" si="34"/>
        <v>0</v>
      </c>
    </row>
    <row r="45" spans="1:34" ht="15" customHeight="1" x14ac:dyDescent="0.15">
      <c r="A45" s="277"/>
      <c r="B45" s="26"/>
      <c r="C45" s="26"/>
      <c r="D45" s="27">
        <f t="shared" si="20"/>
        <v>0</v>
      </c>
      <c r="E45" s="28">
        <f t="shared" si="21"/>
        <v>0</v>
      </c>
      <c r="F45" s="27">
        <f t="shared" si="22"/>
        <v>0</v>
      </c>
      <c r="G45" s="37"/>
      <c r="H45" s="27">
        <f t="shared" si="23"/>
        <v>0</v>
      </c>
      <c r="I45" s="37"/>
      <c r="J45" s="27">
        <f t="shared" si="24"/>
        <v>0</v>
      </c>
      <c r="K45" s="37"/>
      <c r="L45" s="27">
        <f t="shared" si="25"/>
        <v>0</v>
      </c>
      <c r="M45" s="37"/>
      <c r="N45" s="27">
        <f t="shared" si="26"/>
        <v>0</v>
      </c>
      <c r="O45" s="37"/>
      <c r="P45" s="27">
        <f t="shared" si="27"/>
        <v>0</v>
      </c>
      <c r="Q45" s="37"/>
      <c r="R45" s="27">
        <f t="shared" si="35"/>
        <v>0</v>
      </c>
      <c r="S45" s="37"/>
      <c r="T45" s="27">
        <f t="shared" si="28"/>
        <v>0</v>
      </c>
      <c r="U45" s="37"/>
      <c r="V45" s="27">
        <f t="shared" si="36"/>
        <v>0</v>
      </c>
      <c r="W45" s="37"/>
      <c r="X45" s="27">
        <f t="shared" si="29"/>
        <v>0</v>
      </c>
      <c r="Y45" s="37"/>
      <c r="Z45" s="27">
        <f t="shared" si="30"/>
        <v>0</v>
      </c>
      <c r="AA45" s="37"/>
      <c r="AB45" s="27">
        <f t="shared" si="31"/>
        <v>0</v>
      </c>
      <c r="AC45" s="37"/>
      <c r="AD45" s="27">
        <f t="shared" si="32"/>
        <v>0</v>
      </c>
      <c r="AE45" s="37"/>
      <c r="AF45" s="27">
        <f t="shared" si="33"/>
        <v>0</v>
      </c>
      <c r="AG45" s="37"/>
      <c r="AH45" s="27">
        <f t="shared" si="34"/>
        <v>0</v>
      </c>
    </row>
    <row r="46" spans="1:34" ht="15" customHeight="1" x14ac:dyDescent="0.15">
      <c r="A46" s="278"/>
      <c r="B46" s="30"/>
      <c r="C46" s="30"/>
      <c r="D46" s="31">
        <f t="shared" si="20"/>
        <v>0</v>
      </c>
      <c r="E46" s="32">
        <f t="shared" si="21"/>
        <v>0</v>
      </c>
      <c r="F46" s="31">
        <f t="shared" si="22"/>
        <v>0</v>
      </c>
      <c r="G46" s="38"/>
      <c r="H46" s="31">
        <f t="shared" si="23"/>
        <v>0</v>
      </c>
      <c r="I46" s="38"/>
      <c r="J46" s="31">
        <f t="shared" si="24"/>
        <v>0</v>
      </c>
      <c r="K46" s="38"/>
      <c r="L46" s="31">
        <f t="shared" si="25"/>
        <v>0</v>
      </c>
      <c r="M46" s="38"/>
      <c r="N46" s="31">
        <f t="shared" si="26"/>
        <v>0</v>
      </c>
      <c r="O46" s="38"/>
      <c r="P46" s="31">
        <f t="shared" si="27"/>
        <v>0</v>
      </c>
      <c r="Q46" s="38"/>
      <c r="R46" s="31">
        <f t="shared" si="35"/>
        <v>0</v>
      </c>
      <c r="S46" s="38"/>
      <c r="T46" s="31">
        <f t="shared" si="28"/>
        <v>0</v>
      </c>
      <c r="U46" s="38"/>
      <c r="V46" s="31">
        <f t="shared" si="36"/>
        <v>0</v>
      </c>
      <c r="W46" s="38"/>
      <c r="X46" s="31">
        <f t="shared" si="29"/>
        <v>0</v>
      </c>
      <c r="Y46" s="38"/>
      <c r="Z46" s="31">
        <f t="shared" si="30"/>
        <v>0</v>
      </c>
      <c r="AA46" s="38"/>
      <c r="AB46" s="31">
        <f t="shared" si="31"/>
        <v>0</v>
      </c>
      <c r="AC46" s="38"/>
      <c r="AD46" s="31">
        <f t="shared" si="32"/>
        <v>0</v>
      </c>
      <c r="AE46" s="38"/>
      <c r="AF46" s="31">
        <f t="shared" si="33"/>
        <v>0</v>
      </c>
      <c r="AG46" s="38"/>
      <c r="AH46" s="31">
        <f t="shared" si="34"/>
        <v>0</v>
      </c>
    </row>
    <row r="47" spans="1:34" s="10" customFormat="1" ht="15" customHeight="1" x14ac:dyDescent="0.15">
      <c r="A47" s="39"/>
      <c r="B47" s="40"/>
      <c r="C47" s="40"/>
      <c r="D47" s="41"/>
      <c r="E47" s="40"/>
      <c r="F47" s="41"/>
      <c r="G47" s="42"/>
      <c r="H47" s="42">
        <f>SUM(G30:G46)</f>
        <v>0</v>
      </c>
      <c r="I47" s="42"/>
      <c r="J47" s="42">
        <f>SUM(I30:I46)</f>
        <v>0</v>
      </c>
      <c r="K47" s="42"/>
      <c r="L47" s="42">
        <f>SUM(K30:K46)</f>
        <v>0</v>
      </c>
      <c r="M47" s="42"/>
      <c r="N47" s="42">
        <f>SUM(M30:M46)</f>
        <v>0</v>
      </c>
      <c r="O47" s="42"/>
      <c r="P47" s="42">
        <f>SUM(O30:O46)</f>
        <v>0</v>
      </c>
      <c r="Q47" s="42"/>
      <c r="R47" s="42">
        <f>SUM(Q30:Q46)</f>
        <v>0</v>
      </c>
      <c r="S47" s="42"/>
      <c r="T47" s="42">
        <f>SUM(S30:S46)</f>
        <v>0</v>
      </c>
      <c r="U47" s="42"/>
      <c r="V47" s="42">
        <f>SUM(U30:U46)</f>
        <v>0</v>
      </c>
      <c r="W47" s="42"/>
      <c r="X47" s="42">
        <f>SUM(W30:W46)</f>
        <v>0</v>
      </c>
      <c r="Y47" s="42"/>
      <c r="Z47" s="42">
        <f>SUM(Y30:Y46)</f>
        <v>0</v>
      </c>
      <c r="AA47" s="42"/>
      <c r="AB47" s="42">
        <f>SUM(AA30:AA46)</f>
        <v>0</v>
      </c>
      <c r="AC47" s="42"/>
      <c r="AD47" s="42">
        <f>SUM(AC30:AC46)</f>
        <v>0</v>
      </c>
      <c r="AE47" s="42"/>
      <c r="AF47" s="42">
        <f>SUM(AE30:AE46)</f>
        <v>0</v>
      </c>
      <c r="AG47" s="42"/>
      <c r="AH47" s="42">
        <f>SUM(AG30:AG46)</f>
        <v>0</v>
      </c>
    </row>
    <row r="48" spans="1:34" ht="15" customHeight="1" x14ac:dyDescent="0.15">
      <c r="A48" s="140" t="s">
        <v>50</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35"/>
    </row>
    <row r="49" spans="1:34" ht="15" customHeight="1" x14ac:dyDescent="0.15"/>
    <row r="50" spans="1:34" ht="15" customHeight="1" x14ac:dyDescent="0.15">
      <c r="G50" s="144" t="s">
        <v>33</v>
      </c>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6"/>
      <c r="AH50" s="45"/>
    </row>
    <row r="51" spans="1:34" ht="15" customHeight="1" x14ac:dyDescent="0.15">
      <c r="A51" s="33" t="s">
        <v>26</v>
      </c>
      <c r="B51" s="34" t="s">
        <v>20</v>
      </c>
      <c r="C51" s="34" t="s">
        <v>27</v>
      </c>
      <c r="D51" s="34" t="s">
        <v>25</v>
      </c>
      <c r="E51" s="34" t="s">
        <v>23</v>
      </c>
      <c r="F51" s="34" t="s">
        <v>24</v>
      </c>
      <c r="G51" s="136" t="s">
        <v>182</v>
      </c>
      <c r="H51" s="136" t="s">
        <v>41</v>
      </c>
      <c r="I51" s="136" t="s">
        <v>183</v>
      </c>
      <c r="J51" s="136" t="s">
        <v>41</v>
      </c>
      <c r="K51" s="136" t="s">
        <v>194</v>
      </c>
      <c r="L51" s="136" t="s">
        <v>41</v>
      </c>
      <c r="M51" s="136" t="s">
        <v>195</v>
      </c>
      <c r="N51" s="136" t="s">
        <v>41</v>
      </c>
      <c r="O51" s="136" t="s">
        <v>184</v>
      </c>
      <c r="P51" s="136" t="s">
        <v>41</v>
      </c>
      <c r="Q51" s="136" t="s">
        <v>185</v>
      </c>
      <c r="R51" s="136" t="s">
        <v>41</v>
      </c>
      <c r="S51" s="136" t="s">
        <v>186</v>
      </c>
      <c r="T51" s="136" t="s">
        <v>41</v>
      </c>
      <c r="U51" s="136" t="s">
        <v>187</v>
      </c>
      <c r="V51" s="136" t="s">
        <v>41</v>
      </c>
      <c r="W51" s="136" t="s">
        <v>188</v>
      </c>
      <c r="X51" s="136" t="s">
        <v>41</v>
      </c>
      <c r="Y51" s="136" t="s">
        <v>189</v>
      </c>
      <c r="Z51" s="136" t="s">
        <v>41</v>
      </c>
      <c r="AA51" s="136" t="s">
        <v>190</v>
      </c>
      <c r="AB51" s="136" t="s">
        <v>41</v>
      </c>
      <c r="AC51" s="136" t="s">
        <v>191</v>
      </c>
      <c r="AD51" s="136" t="s">
        <v>41</v>
      </c>
      <c r="AE51" s="136" t="s">
        <v>192</v>
      </c>
      <c r="AF51" s="136" t="s">
        <v>41</v>
      </c>
      <c r="AG51" s="136" t="s">
        <v>193</v>
      </c>
      <c r="AH51" s="136" t="s">
        <v>41</v>
      </c>
    </row>
    <row r="52" spans="1:34" ht="15" customHeight="1" x14ac:dyDescent="0.15">
      <c r="A52" s="25"/>
      <c r="B52" s="26"/>
      <c r="C52" s="26"/>
      <c r="D52" s="27">
        <f t="shared" ref="D52:D55" si="37">IF(B52="",0,C52/B52)</f>
        <v>0</v>
      </c>
      <c r="E52" s="28">
        <f t="shared" ref="E52:E55" si="38">IF(B52="",0,B52-C52)</f>
        <v>0</v>
      </c>
      <c r="F52" s="27">
        <f t="shared" ref="F52:F54" si="39">IF(B52="",0,E52/B52)</f>
        <v>0</v>
      </c>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46"/>
    </row>
    <row r="53" spans="1:34" ht="15" customHeight="1" x14ac:dyDescent="0.15">
      <c r="A53" s="25"/>
      <c r="B53" s="26"/>
      <c r="C53" s="26"/>
      <c r="D53" s="27">
        <f t="shared" si="37"/>
        <v>0</v>
      </c>
      <c r="E53" s="28">
        <f t="shared" si="38"/>
        <v>0</v>
      </c>
      <c r="F53" s="27">
        <f t="shared" si="39"/>
        <v>0</v>
      </c>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46"/>
    </row>
    <row r="54" spans="1:34" ht="15" customHeight="1" x14ac:dyDescent="0.15">
      <c r="A54" s="25"/>
      <c r="B54" s="26"/>
      <c r="C54" s="26"/>
      <c r="D54" s="27">
        <f t="shared" si="37"/>
        <v>0</v>
      </c>
      <c r="E54" s="28">
        <f>IF(B54="",0,B54-C54)</f>
        <v>0</v>
      </c>
      <c r="F54" s="27">
        <f t="shared" si="39"/>
        <v>0</v>
      </c>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46"/>
    </row>
    <row r="55" spans="1:34" ht="15" customHeight="1" x14ac:dyDescent="0.15">
      <c r="A55" s="29"/>
      <c r="B55" s="30"/>
      <c r="C55" s="30"/>
      <c r="D55" s="31">
        <f t="shared" si="37"/>
        <v>0</v>
      </c>
      <c r="E55" s="32">
        <f t="shared" si="38"/>
        <v>0</v>
      </c>
      <c r="F55" s="31">
        <f>IF(B55="",0,E55/B55)</f>
        <v>0</v>
      </c>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47"/>
    </row>
    <row r="56" spans="1:34" s="10" customFormat="1" ht="15" customHeight="1" x14ac:dyDescent="0.15">
      <c r="A56" s="39"/>
      <c r="B56" s="40"/>
      <c r="C56" s="40"/>
      <c r="D56" s="41"/>
      <c r="E56" s="40"/>
      <c r="F56" s="41"/>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row>
    <row r="57" spans="1:34" ht="15" customHeight="1" x14ac:dyDescent="0.15">
      <c r="A57" s="140" t="s">
        <v>51</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35"/>
    </row>
    <row r="58" spans="1:34" ht="15" customHeight="1" x14ac:dyDescent="0.15"/>
    <row r="59" spans="1:34" ht="15" customHeight="1" x14ac:dyDescent="0.15">
      <c r="G59" s="141" t="s">
        <v>33</v>
      </c>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3"/>
      <c r="AH59" s="45"/>
    </row>
    <row r="60" spans="1:34" ht="15" customHeight="1" x14ac:dyDescent="0.15">
      <c r="A60" s="33" t="s">
        <v>26</v>
      </c>
      <c r="B60" s="34" t="s">
        <v>20</v>
      </c>
      <c r="C60" s="34" t="s">
        <v>27</v>
      </c>
      <c r="D60" s="34" t="s">
        <v>25</v>
      </c>
      <c r="E60" s="34" t="s">
        <v>23</v>
      </c>
      <c r="F60" s="34" t="s">
        <v>24</v>
      </c>
      <c r="G60" s="136" t="s">
        <v>182</v>
      </c>
      <c r="H60" s="136" t="s">
        <v>41</v>
      </c>
      <c r="I60" s="136" t="s">
        <v>183</v>
      </c>
      <c r="J60" s="136" t="s">
        <v>41</v>
      </c>
      <c r="K60" s="136" t="s">
        <v>194</v>
      </c>
      <c r="L60" s="136" t="s">
        <v>41</v>
      </c>
      <c r="M60" s="136" t="s">
        <v>195</v>
      </c>
      <c r="N60" s="136" t="s">
        <v>41</v>
      </c>
      <c r="O60" s="136" t="s">
        <v>184</v>
      </c>
      <c r="P60" s="136" t="s">
        <v>41</v>
      </c>
      <c r="Q60" s="136" t="s">
        <v>185</v>
      </c>
      <c r="R60" s="136" t="s">
        <v>41</v>
      </c>
      <c r="S60" s="136" t="s">
        <v>186</v>
      </c>
      <c r="T60" s="136" t="s">
        <v>41</v>
      </c>
      <c r="U60" s="136" t="s">
        <v>187</v>
      </c>
      <c r="V60" s="136" t="s">
        <v>41</v>
      </c>
      <c r="W60" s="136" t="s">
        <v>188</v>
      </c>
      <c r="X60" s="136" t="s">
        <v>41</v>
      </c>
      <c r="Y60" s="136" t="s">
        <v>189</v>
      </c>
      <c r="Z60" s="136" t="s">
        <v>41</v>
      </c>
      <c r="AA60" s="136" t="s">
        <v>190</v>
      </c>
      <c r="AB60" s="136" t="s">
        <v>41</v>
      </c>
      <c r="AC60" s="136" t="s">
        <v>191</v>
      </c>
      <c r="AD60" s="136" t="s">
        <v>41</v>
      </c>
      <c r="AE60" s="136" t="s">
        <v>192</v>
      </c>
      <c r="AF60" s="136" t="s">
        <v>41</v>
      </c>
      <c r="AG60" s="136" t="s">
        <v>193</v>
      </c>
      <c r="AH60" s="136" t="s">
        <v>41</v>
      </c>
    </row>
    <row r="61" spans="1:34" ht="15" customHeight="1" x14ac:dyDescent="0.15">
      <c r="A61" s="279"/>
      <c r="B61" s="22"/>
      <c r="C61" s="22"/>
      <c r="D61" s="27">
        <f>IF(B61="",0,C61/B61)</f>
        <v>0</v>
      </c>
      <c r="E61" s="28">
        <f t="shared" ref="E61:E74" si="40">IF(B61="",0,B61-C61)</f>
        <v>0</v>
      </c>
      <c r="F61" s="27">
        <f t="shared" ref="F61:F74" si="41">IF(B61="",0,E61/B61)</f>
        <v>0</v>
      </c>
      <c r="G61" s="43"/>
      <c r="H61" s="137">
        <f>IF(G61="",0,G61/$H$75)</f>
        <v>0</v>
      </c>
      <c r="I61" s="43"/>
      <c r="J61" s="137">
        <f>IF(I61="",0,I61/$J$75)</f>
        <v>0</v>
      </c>
      <c r="K61" s="43"/>
      <c r="L61" s="137">
        <f>IF(K61="",0,K61/$L$75)</f>
        <v>0</v>
      </c>
      <c r="M61" s="43"/>
      <c r="N61" s="137">
        <f>IF(M61="",0,M61/$N$75)</f>
        <v>0</v>
      </c>
      <c r="O61" s="43"/>
      <c r="P61" s="137">
        <f>IF(O61="",0,O61/$P$75)</f>
        <v>0</v>
      </c>
      <c r="Q61" s="43"/>
      <c r="R61" s="137">
        <f>IF(Q61="",0,Q61/$R$75)</f>
        <v>0</v>
      </c>
      <c r="S61" s="43"/>
      <c r="T61" s="137">
        <f>IF(S61="",0,S61/$T$75)</f>
        <v>0</v>
      </c>
      <c r="U61" s="43"/>
      <c r="V61" s="137">
        <f>IF(U61="",0,U61/$V$75)</f>
        <v>0</v>
      </c>
      <c r="W61" s="43"/>
      <c r="X61" s="137">
        <f>IF(W61="",0,W61/$X$75)</f>
        <v>0</v>
      </c>
      <c r="Y61" s="43"/>
      <c r="Z61" s="137">
        <f>IF(Y61="",0,Y61/$Z$75)</f>
        <v>0</v>
      </c>
      <c r="AA61" s="43"/>
      <c r="AB61" s="137">
        <f>IF(AA61="",0,AA61/$AB$75)</f>
        <v>0</v>
      </c>
      <c r="AC61" s="43"/>
      <c r="AD61" s="137">
        <f>IF(AC61="",0,AC61/$AD$75)</f>
        <v>0</v>
      </c>
      <c r="AE61" s="43"/>
      <c r="AF61" s="137">
        <f>IF(AE61="",0,AE61/$AF$75)</f>
        <v>0</v>
      </c>
      <c r="AG61" s="43"/>
      <c r="AH61" s="137">
        <f>IF(AG61="",0,AG61/$AH$75)</f>
        <v>0</v>
      </c>
    </row>
    <row r="62" spans="1:34" ht="15" customHeight="1" x14ac:dyDescent="0.15">
      <c r="A62" s="277"/>
      <c r="B62" s="26"/>
      <c r="C62" s="26"/>
      <c r="D62" s="27">
        <f t="shared" ref="D62:D74" si="42">IF(B62="",0,C62/B62)</f>
        <v>0</v>
      </c>
      <c r="E62" s="28">
        <f>IF(B62="",0,B62-C62)</f>
        <v>0</v>
      </c>
      <c r="F62" s="27">
        <f t="shared" si="41"/>
        <v>0</v>
      </c>
      <c r="G62" s="37"/>
      <c r="H62" s="27">
        <f t="shared" ref="H62:H74" si="43">IF(G62="",0,G62/$H$75)</f>
        <v>0</v>
      </c>
      <c r="I62" s="37"/>
      <c r="J62" s="27">
        <f t="shared" ref="J62:J74" si="44">IF(I62="",0,I62/$J$75)</f>
        <v>0</v>
      </c>
      <c r="K62" s="37"/>
      <c r="L62" s="27">
        <f t="shared" ref="L62:L74" si="45">IF(K62="",0,K62/$L$75)</f>
        <v>0</v>
      </c>
      <c r="M62" s="37"/>
      <c r="N62" s="27">
        <f t="shared" ref="N62:N74" si="46">IF(M62="",0,M62/$N$75)</f>
        <v>0</v>
      </c>
      <c r="O62" s="37"/>
      <c r="P62" s="27">
        <f t="shared" ref="P62:P74" si="47">IF(O62="",0,O62/$P$75)</f>
        <v>0</v>
      </c>
      <c r="Q62" s="37"/>
      <c r="R62" s="27">
        <f t="shared" ref="R62:R74" si="48">IF(Q62="",0,Q62/$R$75)</f>
        <v>0</v>
      </c>
      <c r="S62" s="37"/>
      <c r="T62" s="27">
        <f t="shared" ref="T62:T74" si="49">IF(S62="",0,S62/$T$75)</f>
        <v>0</v>
      </c>
      <c r="U62" s="37"/>
      <c r="V62" s="27">
        <f t="shared" ref="V62:V74" si="50">IF(U62="",0,U62/$V$75)</f>
        <v>0</v>
      </c>
      <c r="W62" s="37"/>
      <c r="X62" s="27">
        <f t="shared" ref="X62:X74" si="51">IF(W62="",0,W62/$X$75)</f>
        <v>0</v>
      </c>
      <c r="Y62" s="37"/>
      <c r="Z62" s="27">
        <f t="shared" ref="Z62:Z74" si="52">IF(Y62="",0,Y62/$Z$75)</f>
        <v>0</v>
      </c>
      <c r="AA62" s="37"/>
      <c r="AB62" s="27">
        <f t="shared" ref="AB62:AB74" si="53">IF(AA62="",0,AA62/$AB$75)</f>
        <v>0</v>
      </c>
      <c r="AC62" s="37"/>
      <c r="AD62" s="27">
        <f t="shared" ref="AD62:AD74" si="54">IF(AC62="",0,AC62/$AD$75)</f>
        <v>0</v>
      </c>
      <c r="AE62" s="37"/>
      <c r="AF62" s="27">
        <f t="shared" ref="AF62:AF74" si="55">IF(AE62="",0,AE62/$AF$75)</f>
        <v>0</v>
      </c>
      <c r="AG62" s="37"/>
      <c r="AH62" s="27">
        <f t="shared" ref="AH62:AH74" si="56">IF(AG62="",0,AG62/$AH$75)</f>
        <v>0</v>
      </c>
    </row>
    <row r="63" spans="1:34" ht="15" customHeight="1" x14ac:dyDescent="0.15">
      <c r="A63" s="277"/>
      <c r="B63" s="26"/>
      <c r="C63" s="26"/>
      <c r="D63" s="27">
        <f>IF(B63="",0,C63/B63)</f>
        <v>0</v>
      </c>
      <c r="E63" s="28">
        <f t="shared" si="40"/>
        <v>0</v>
      </c>
      <c r="F63" s="27">
        <f>IF(B63="",0,E63/B63)</f>
        <v>0</v>
      </c>
      <c r="G63" s="37"/>
      <c r="H63" s="27">
        <f t="shared" si="43"/>
        <v>0</v>
      </c>
      <c r="I63" s="37"/>
      <c r="J63" s="27">
        <f t="shared" si="44"/>
        <v>0</v>
      </c>
      <c r="K63" s="37"/>
      <c r="L63" s="27">
        <f t="shared" si="45"/>
        <v>0</v>
      </c>
      <c r="M63" s="37"/>
      <c r="N63" s="27">
        <f t="shared" si="46"/>
        <v>0</v>
      </c>
      <c r="O63" s="37"/>
      <c r="P63" s="27">
        <f t="shared" si="47"/>
        <v>0</v>
      </c>
      <c r="Q63" s="37"/>
      <c r="R63" s="27">
        <f t="shared" si="48"/>
        <v>0</v>
      </c>
      <c r="S63" s="37"/>
      <c r="T63" s="27">
        <f t="shared" si="49"/>
        <v>0</v>
      </c>
      <c r="U63" s="37"/>
      <c r="V63" s="27">
        <f t="shared" si="50"/>
        <v>0</v>
      </c>
      <c r="W63" s="37"/>
      <c r="X63" s="27">
        <f t="shared" si="51"/>
        <v>0</v>
      </c>
      <c r="Y63" s="37"/>
      <c r="Z63" s="27">
        <f t="shared" si="52"/>
        <v>0</v>
      </c>
      <c r="AA63" s="37"/>
      <c r="AB63" s="27">
        <f t="shared" si="53"/>
        <v>0</v>
      </c>
      <c r="AC63" s="37"/>
      <c r="AD63" s="27">
        <f t="shared" si="54"/>
        <v>0</v>
      </c>
      <c r="AE63" s="37"/>
      <c r="AF63" s="27">
        <f t="shared" si="55"/>
        <v>0</v>
      </c>
      <c r="AG63" s="37"/>
      <c r="AH63" s="27">
        <f t="shared" si="56"/>
        <v>0</v>
      </c>
    </row>
    <row r="64" spans="1:34" ht="15" customHeight="1" x14ac:dyDescent="0.15">
      <c r="A64" s="277"/>
      <c r="B64" s="26"/>
      <c r="C64" s="26"/>
      <c r="D64" s="27">
        <f t="shared" si="42"/>
        <v>0</v>
      </c>
      <c r="E64" s="28">
        <f>IF(B64="",0,B64-C64)</f>
        <v>0</v>
      </c>
      <c r="F64" s="27">
        <f t="shared" si="41"/>
        <v>0</v>
      </c>
      <c r="G64" s="37"/>
      <c r="H64" s="27">
        <f t="shared" si="43"/>
        <v>0</v>
      </c>
      <c r="I64" s="37"/>
      <c r="J64" s="27">
        <f t="shared" si="44"/>
        <v>0</v>
      </c>
      <c r="K64" s="37"/>
      <c r="L64" s="27">
        <f t="shared" si="45"/>
        <v>0</v>
      </c>
      <c r="M64" s="37"/>
      <c r="N64" s="27">
        <f t="shared" si="46"/>
        <v>0</v>
      </c>
      <c r="O64" s="37"/>
      <c r="P64" s="27">
        <f t="shared" si="47"/>
        <v>0</v>
      </c>
      <c r="Q64" s="37"/>
      <c r="R64" s="27">
        <f t="shared" si="48"/>
        <v>0</v>
      </c>
      <c r="S64" s="37"/>
      <c r="T64" s="27">
        <f t="shared" si="49"/>
        <v>0</v>
      </c>
      <c r="U64" s="37"/>
      <c r="V64" s="27">
        <f t="shared" si="50"/>
        <v>0</v>
      </c>
      <c r="W64" s="37"/>
      <c r="X64" s="27">
        <f t="shared" si="51"/>
        <v>0</v>
      </c>
      <c r="Y64" s="37"/>
      <c r="Z64" s="27">
        <f t="shared" si="52"/>
        <v>0</v>
      </c>
      <c r="AA64" s="37"/>
      <c r="AB64" s="27">
        <f t="shared" si="53"/>
        <v>0</v>
      </c>
      <c r="AC64" s="37"/>
      <c r="AD64" s="27">
        <f t="shared" si="54"/>
        <v>0</v>
      </c>
      <c r="AE64" s="37"/>
      <c r="AF64" s="27">
        <f t="shared" si="55"/>
        <v>0</v>
      </c>
      <c r="AG64" s="37"/>
      <c r="AH64" s="27">
        <f t="shared" si="56"/>
        <v>0</v>
      </c>
    </row>
    <row r="65" spans="1:34" ht="15" customHeight="1" x14ac:dyDescent="0.15">
      <c r="A65" s="277"/>
      <c r="B65" s="26"/>
      <c r="C65" s="26"/>
      <c r="D65" s="27">
        <f t="shared" si="42"/>
        <v>0</v>
      </c>
      <c r="E65" s="28">
        <f t="shared" si="40"/>
        <v>0</v>
      </c>
      <c r="F65" s="27">
        <f>IF(B65="",0,E65/B65)</f>
        <v>0</v>
      </c>
      <c r="G65" s="37"/>
      <c r="H65" s="27">
        <f t="shared" si="43"/>
        <v>0</v>
      </c>
      <c r="I65" s="37"/>
      <c r="J65" s="27">
        <f>IF(I65="",0,I65/$J$75)</f>
        <v>0</v>
      </c>
      <c r="K65" s="37"/>
      <c r="L65" s="27">
        <f t="shared" si="45"/>
        <v>0</v>
      </c>
      <c r="M65" s="37"/>
      <c r="N65" s="27">
        <f t="shared" si="46"/>
        <v>0</v>
      </c>
      <c r="O65" s="37"/>
      <c r="P65" s="27">
        <f t="shared" si="47"/>
        <v>0</v>
      </c>
      <c r="Q65" s="37"/>
      <c r="R65" s="27">
        <f t="shared" si="48"/>
        <v>0</v>
      </c>
      <c r="S65" s="37"/>
      <c r="T65" s="27">
        <f t="shared" si="49"/>
        <v>0</v>
      </c>
      <c r="U65" s="37"/>
      <c r="V65" s="27">
        <f t="shared" si="50"/>
        <v>0</v>
      </c>
      <c r="W65" s="37"/>
      <c r="X65" s="27">
        <f t="shared" si="51"/>
        <v>0</v>
      </c>
      <c r="Y65" s="37"/>
      <c r="Z65" s="27">
        <f t="shared" si="52"/>
        <v>0</v>
      </c>
      <c r="AA65" s="37"/>
      <c r="AB65" s="27">
        <f t="shared" si="53"/>
        <v>0</v>
      </c>
      <c r="AC65" s="37"/>
      <c r="AD65" s="27">
        <f t="shared" si="54"/>
        <v>0</v>
      </c>
      <c r="AE65" s="37"/>
      <c r="AF65" s="27">
        <f t="shared" si="55"/>
        <v>0</v>
      </c>
      <c r="AG65" s="37"/>
      <c r="AH65" s="27">
        <f t="shared" si="56"/>
        <v>0</v>
      </c>
    </row>
    <row r="66" spans="1:34" ht="15" customHeight="1" x14ac:dyDescent="0.15">
      <c r="A66" s="277"/>
      <c r="B66" s="26"/>
      <c r="C66" s="26"/>
      <c r="D66" s="27">
        <f t="shared" si="42"/>
        <v>0</v>
      </c>
      <c r="E66" s="28">
        <f t="shared" si="40"/>
        <v>0</v>
      </c>
      <c r="F66" s="27">
        <f>IF(B66="",0,E66/B66)</f>
        <v>0</v>
      </c>
      <c r="G66" s="37"/>
      <c r="H66" s="27">
        <f t="shared" si="43"/>
        <v>0</v>
      </c>
      <c r="I66" s="37"/>
      <c r="J66" s="27">
        <f t="shared" si="44"/>
        <v>0</v>
      </c>
      <c r="K66" s="37"/>
      <c r="L66" s="27">
        <f>IF(K66="",0,K66/$L$75)</f>
        <v>0</v>
      </c>
      <c r="M66" s="37"/>
      <c r="N66" s="27">
        <f t="shared" si="46"/>
        <v>0</v>
      </c>
      <c r="O66" s="37"/>
      <c r="P66" s="27">
        <f t="shared" si="47"/>
        <v>0</v>
      </c>
      <c r="Q66" s="37"/>
      <c r="R66" s="27">
        <f t="shared" si="48"/>
        <v>0</v>
      </c>
      <c r="S66" s="37"/>
      <c r="T66" s="27">
        <f t="shared" si="49"/>
        <v>0</v>
      </c>
      <c r="U66" s="37"/>
      <c r="V66" s="27">
        <f t="shared" si="50"/>
        <v>0</v>
      </c>
      <c r="W66" s="37"/>
      <c r="X66" s="27">
        <f t="shared" si="51"/>
        <v>0</v>
      </c>
      <c r="Y66" s="37"/>
      <c r="Z66" s="27">
        <f t="shared" si="52"/>
        <v>0</v>
      </c>
      <c r="AA66" s="37"/>
      <c r="AB66" s="27">
        <f t="shared" si="53"/>
        <v>0</v>
      </c>
      <c r="AC66" s="37"/>
      <c r="AD66" s="27">
        <f t="shared" si="54"/>
        <v>0</v>
      </c>
      <c r="AE66" s="37"/>
      <c r="AF66" s="27">
        <f t="shared" si="55"/>
        <v>0</v>
      </c>
      <c r="AG66" s="37"/>
      <c r="AH66" s="27">
        <f t="shared" si="56"/>
        <v>0</v>
      </c>
    </row>
    <row r="67" spans="1:34" ht="15" customHeight="1" x14ac:dyDescent="0.15">
      <c r="A67" s="277"/>
      <c r="B67" s="26"/>
      <c r="C67" s="26"/>
      <c r="D67" s="27">
        <f t="shared" si="42"/>
        <v>0</v>
      </c>
      <c r="E67" s="28">
        <f t="shared" si="40"/>
        <v>0</v>
      </c>
      <c r="F67" s="27">
        <f t="shared" si="41"/>
        <v>0</v>
      </c>
      <c r="G67" s="37"/>
      <c r="H67" s="27">
        <f t="shared" si="43"/>
        <v>0</v>
      </c>
      <c r="I67" s="37"/>
      <c r="J67" s="27">
        <f t="shared" si="44"/>
        <v>0</v>
      </c>
      <c r="K67" s="37"/>
      <c r="L67" s="27">
        <f t="shared" si="45"/>
        <v>0</v>
      </c>
      <c r="M67" s="37"/>
      <c r="N67" s="27">
        <f t="shared" si="46"/>
        <v>0</v>
      </c>
      <c r="O67" s="37"/>
      <c r="P67" s="27">
        <f t="shared" si="47"/>
        <v>0</v>
      </c>
      <c r="Q67" s="37"/>
      <c r="R67" s="27">
        <f t="shared" si="48"/>
        <v>0</v>
      </c>
      <c r="S67" s="37"/>
      <c r="T67" s="27">
        <f t="shared" si="49"/>
        <v>0</v>
      </c>
      <c r="U67" s="37"/>
      <c r="V67" s="27">
        <f t="shared" si="50"/>
        <v>0</v>
      </c>
      <c r="W67" s="37"/>
      <c r="X67" s="27">
        <f t="shared" si="51"/>
        <v>0</v>
      </c>
      <c r="Y67" s="37"/>
      <c r="Z67" s="27">
        <f t="shared" si="52"/>
        <v>0</v>
      </c>
      <c r="AA67" s="37"/>
      <c r="AB67" s="27">
        <f t="shared" si="53"/>
        <v>0</v>
      </c>
      <c r="AC67" s="37"/>
      <c r="AD67" s="27">
        <f t="shared" si="54"/>
        <v>0</v>
      </c>
      <c r="AE67" s="37"/>
      <c r="AF67" s="27">
        <f t="shared" si="55"/>
        <v>0</v>
      </c>
      <c r="AG67" s="37"/>
      <c r="AH67" s="27">
        <f t="shared" si="56"/>
        <v>0</v>
      </c>
    </row>
    <row r="68" spans="1:34" ht="15" customHeight="1" x14ac:dyDescent="0.15">
      <c r="A68" s="277"/>
      <c r="B68" s="26"/>
      <c r="C68" s="26"/>
      <c r="D68" s="27">
        <f t="shared" si="42"/>
        <v>0</v>
      </c>
      <c r="E68" s="28">
        <f t="shared" si="40"/>
        <v>0</v>
      </c>
      <c r="F68" s="27">
        <f t="shared" si="41"/>
        <v>0</v>
      </c>
      <c r="G68" s="37"/>
      <c r="H68" s="27">
        <f t="shared" si="43"/>
        <v>0</v>
      </c>
      <c r="I68" s="37"/>
      <c r="J68" s="27">
        <f t="shared" si="44"/>
        <v>0</v>
      </c>
      <c r="K68" s="37"/>
      <c r="L68" s="27">
        <f t="shared" si="45"/>
        <v>0</v>
      </c>
      <c r="M68" s="37"/>
      <c r="N68" s="27">
        <f t="shared" si="46"/>
        <v>0</v>
      </c>
      <c r="O68" s="37"/>
      <c r="P68" s="27">
        <f t="shared" si="47"/>
        <v>0</v>
      </c>
      <c r="Q68" s="37"/>
      <c r="R68" s="27">
        <f t="shared" si="48"/>
        <v>0</v>
      </c>
      <c r="S68" s="37"/>
      <c r="T68" s="27">
        <f t="shared" si="49"/>
        <v>0</v>
      </c>
      <c r="U68" s="37"/>
      <c r="V68" s="27">
        <f t="shared" si="50"/>
        <v>0</v>
      </c>
      <c r="W68" s="37"/>
      <c r="X68" s="27">
        <f t="shared" si="51"/>
        <v>0</v>
      </c>
      <c r="Y68" s="37"/>
      <c r="Z68" s="27">
        <f t="shared" si="52"/>
        <v>0</v>
      </c>
      <c r="AA68" s="37"/>
      <c r="AB68" s="27">
        <f t="shared" si="53"/>
        <v>0</v>
      </c>
      <c r="AC68" s="37"/>
      <c r="AD68" s="27">
        <f t="shared" si="54"/>
        <v>0</v>
      </c>
      <c r="AE68" s="37"/>
      <c r="AF68" s="27">
        <f t="shared" si="55"/>
        <v>0</v>
      </c>
      <c r="AG68" s="37"/>
      <c r="AH68" s="27">
        <f t="shared" si="56"/>
        <v>0</v>
      </c>
    </row>
    <row r="69" spans="1:34" ht="15" customHeight="1" x14ac:dyDescent="0.15">
      <c r="A69" s="277"/>
      <c r="B69" s="26"/>
      <c r="C69" s="26"/>
      <c r="D69" s="27">
        <f t="shared" si="42"/>
        <v>0</v>
      </c>
      <c r="E69" s="28">
        <f t="shared" si="40"/>
        <v>0</v>
      </c>
      <c r="F69" s="27">
        <f t="shared" si="41"/>
        <v>0</v>
      </c>
      <c r="G69" s="37"/>
      <c r="H69" s="27">
        <f t="shared" si="43"/>
        <v>0</v>
      </c>
      <c r="I69" s="37"/>
      <c r="J69" s="27">
        <f t="shared" si="44"/>
        <v>0</v>
      </c>
      <c r="K69" s="37"/>
      <c r="L69" s="27">
        <f t="shared" si="45"/>
        <v>0</v>
      </c>
      <c r="M69" s="37"/>
      <c r="N69" s="27">
        <f t="shared" si="46"/>
        <v>0</v>
      </c>
      <c r="O69" s="37"/>
      <c r="P69" s="27">
        <f t="shared" si="47"/>
        <v>0</v>
      </c>
      <c r="Q69" s="37"/>
      <c r="R69" s="27">
        <f t="shared" si="48"/>
        <v>0</v>
      </c>
      <c r="S69" s="37"/>
      <c r="T69" s="27">
        <f t="shared" si="49"/>
        <v>0</v>
      </c>
      <c r="U69" s="37"/>
      <c r="V69" s="27">
        <f t="shared" si="50"/>
        <v>0</v>
      </c>
      <c r="W69" s="37"/>
      <c r="X69" s="27">
        <f t="shared" si="51"/>
        <v>0</v>
      </c>
      <c r="Y69" s="37"/>
      <c r="Z69" s="27">
        <f t="shared" si="52"/>
        <v>0</v>
      </c>
      <c r="AA69" s="37"/>
      <c r="AB69" s="27">
        <f t="shared" si="53"/>
        <v>0</v>
      </c>
      <c r="AC69" s="37"/>
      <c r="AD69" s="27">
        <f t="shared" si="54"/>
        <v>0</v>
      </c>
      <c r="AE69" s="37"/>
      <c r="AF69" s="27">
        <f t="shared" si="55"/>
        <v>0</v>
      </c>
      <c r="AG69" s="37"/>
      <c r="AH69" s="27">
        <f t="shared" si="56"/>
        <v>0</v>
      </c>
    </row>
    <row r="70" spans="1:34" ht="15" customHeight="1" x14ac:dyDescent="0.15">
      <c r="A70" s="277"/>
      <c r="B70" s="26"/>
      <c r="C70" s="26"/>
      <c r="D70" s="27">
        <f t="shared" si="42"/>
        <v>0</v>
      </c>
      <c r="E70" s="28">
        <f t="shared" si="40"/>
        <v>0</v>
      </c>
      <c r="F70" s="27">
        <f t="shared" si="41"/>
        <v>0</v>
      </c>
      <c r="G70" s="37"/>
      <c r="H70" s="27">
        <f t="shared" si="43"/>
        <v>0</v>
      </c>
      <c r="I70" s="37"/>
      <c r="J70" s="27">
        <f t="shared" si="44"/>
        <v>0</v>
      </c>
      <c r="K70" s="37"/>
      <c r="L70" s="27">
        <f t="shared" si="45"/>
        <v>0</v>
      </c>
      <c r="M70" s="37"/>
      <c r="N70" s="27">
        <f t="shared" si="46"/>
        <v>0</v>
      </c>
      <c r="O70" s="37"/>
      <c r="P70" s="27">
        <f t="shared" si="47"/>
        <v>0</v>
      </c>
      <c r="Q70" s="37"/>
      <c r="R70" s="27">
        <f t="shared" si="48"/>
        <v>0</v>
      </c>
      <c r="S70" s="37"/>
      <c r="T70" s="27">
        <f t="shared" si="49"/>
        <v>0</v>
      </c>
      <c r="U70" s="37"/>
      <c r="V70" s="27">
        <f t="shared" si="50"/>
        <v>0</v>
      </c>
      <c r="W70" s="37"/>
      <c r="X70" s="27">
        <f t="shared" si="51"/>
        <v>0</v>
      </c>
      <c r="Y70" s="37"/>
      <c r="Z70" s="27">
        <f t="shared" si="52"/>
        <v>0</v>
      </c>
      <c r="AA70" s="37"/>
      <c r="AB70" s="27">
        <f t="shared" si="53"/>
        <v>0</v>
      </c>
      <c r="AC70" s="37"/>
      <c r="AD70" s="27">
        <f t="shared" si="54"/>
        <v>0</v>
      </c>
      <c r="AE70" s="37"/>
      <c r="AF70" s="27">
        <f t="shared" si="55"/>
        <v>0</v>
      </c>
      <c r="AG70" s="37"/>
      <c r="AH70" s="27">
        <f t="shared" si="56"/>
        <v>0</v>
      </c>
    </row>
    <row r="71" spans="1:34" ht="15" customHeight="1" x14ac:dyDescent="0.15">
      <c r="A71" s="277"/>
      <c r="B71" s="26"/>
      <c r="C71" s="26"/>
      <c r="D71" s="27">
        <f t="shared" si="42"/>
        <v>0</v>
      </c>
      <c r="E71" s="28">
        <f t="shared" si="40"/>
        <v>0</v>
      </c>
      <c r="F71" s="27">
        <f t="shared" si="41"/>
        <v>0</v>
      </c>
      <c r="G71" s="37"/>
      <c r="H71" s="27">
        <f t="shared" si="43"/>
        <v>0</v>
      </c>
      <c r="I71" s="37"/>
      <c r="J71" s="27">
        <f t="shared" si="44"/>
        <v>0</v>
      </c>
      <c r="K71" s="37"/>
      <c r="L71" s="27">
        <f t="shared" si="45"/>
        <v>0</v>
      </c>
      <c r="M71" s="37"/>
      <c r="N71" s="27">
        <f t="shared" si="46"/>
        <v>0</v>
      </c>
      <c r="O71" s="37"/>
      <c r="P71" s="27">
        <f t="shared" si="47"/>
        <v>0</v>
      </c>
      <c r="Q71" s="37"/>
      <c r="R71" s="27">
        <f t="shared" si="48"/>
        <v>0</v>
      </c>
      <c r="S71" s="37"/>
      <c r="T71" s="27">
        <f t="shared" si="49"/>
        <v>0</v>
      </c>
      <c r="U71" s="37"/>
      <c r="V71" s="27">
        <f t="shared" si="50"/>
        <v>0</v>
      </c>
      <c r="W71" s="37"/>
      <c r="X71" s="27">
        <f t="shared" si="51"/>
        <v>0</v>
      </c>
      <c r="Y71" s="37"/>
      <c r="Z71" s="27">
        <f t="shared" si="52"/>
        <v>0</v>
      </c>
      <c r="AA71" s="37"/>
      <c r="AB71" s="27">
        <f t="shared" si="53"/>
        <v>0</v>
      </c>
      <c r="AC71" s="37"/>
      <c r="AD71" s="27">
        <f t="shared" si="54"/>
        <v>0</v>
      </c>
      <c r="AE71" s="37"/>
      <c r="AF71" s="27">
        <f t="shared" si="55"/>
        <v>0</v>
      </c>
      <c r="AG71" s="37"/>
      <c r="AH71" s="27">
        <f t="shared" si="56"/>
        <v>0</v>
      </c>
    </row>
    <row r="72" spans="1:34" ht="15" customHeight="1" x14ac:dyDescent="0.15">
      <c r="A72" s="277"/>
      <c r="B72" s="26"/>
      <c r="C72" s="26"/>
      <c r="D72" s="27">
        <f t="shared" si="42"/>
        <v>0</v>
      </c>
      <c r="E72" s="28">
        <f t="shared" si="40"/>
        <v>0</v>
      </c>
      <c r="F72" s="27">
        <f t="shared" si="41"/>
        <v>0</v>
      </c>
      <c r="G72" s="37"/>
      <c r="H72" s="27">
        <f t="shared" si="43"/>
        <v>0</v>
      </c>
      <c r="I72" s="37"/>
      <c r="J72" s="27">
        <f t="shared" si="44"/>
        <v>0</v>
      </c>
      <c r="K72" s="37"/>
      <c r="L72" s="27">
        <f t="shared" si="45"/>
        <v>0</v>
      </c>
      <c r="M72" s="37"/>
      <c r="N72" s="27">
        <f t="shared" si="46"/>
        <v>0</v>
      </c>
      <c r="O72" s="37"/>
      <c r="P72" s="27">
        <f t="shared" si="47"/>
        <v>0</v>
      </c>
      <c r="Q72" s="37"/>
      <c r="R72" s="27">
        <f t="shared" si="48"/>
        <v>0</v>
      </c>
      <c r="S72" s="37"/>
      <c r="T72" s="27">
        <f t="shared" si="49"/>
        <v>0</v>
      </c>
      <c r="U72" s="37"/>
      <c r="V72" s="27">
        <f t="shared" si="50"/>
        <v>0</v>
      </c>
      <c r="W72" s="37"/>
      <c r="X72" s="27">
        <f t="shared" si="51"/>
        <v>0</v>
      </c>
      <c r="Y72" s="37"/>
      <c r="Z72" s="27">
        <f t="shared" si="52"/>
        <v>0</v>
      </c>
      <c r="AA72" s="37"/>
      <c r="AB72" s="27">
        <f t="shared" si="53"/>
        <v>0</v>
      </c>
      <c r="AC72" s="37"/>
      <c r="AD72" s="27">
        <f t="shared" si="54"/>
        <v>0</v>
      </c>
      <c r="AE72" s="37"/>
      <c r="AF72" s="27">
        <f t="shared" si="55"/>
        <v>0</v>
      </c>
      <c r="AG72" s="37"/>
      <c r="AH72" s="27">
        <f t="shared" si="56"/>
        <v>0</v>
      </c>
    </row>
    <row r="73" spans="1:34" ht="15" customHeight="1" x14ac:dyDescent="0.15">
      <c r="A73" s="277"/>
      <c r="B73" s="26"/>
      <c r="C73" s="26"/>
      <c r="D73" s="27">
        <f t="shared" si="42"/>
        <v>0</v>
      </c>
      <c r="E73" s="28">
        <f t="shared" si="40"/>
        <v>0</v>
      </c>
      <c r="F73" s="27">
        <f t="shared" si="41"/>
        <v>0</v>
      </c>
      <c r="G73" s="37"/>
      <c r="H73" s="27">
        <f t="shared" si="43"/>
        <v>0</v>
      </c>
      <c r="I73" s="37"/>
      <c r="J73" s="27">
        <f t="shared" si="44"/>
        <v>0</v>
      </c>
      <c r="K73" s="37"/>
      <c r="L73" s="27">
        <f t="shared" si="45"/>
        <v>0</v>
      </c>
      <c r="M73" s="37"/>
      <c r="N73" s="27">
        <f t="shared" si="46"/>
        <v>0</v>
      </c>
      <c r="O73" s="37"/>
      <c r="P73" s="27">
        <f t="shared" si="47"/>
        <v>0</v>
      </c>
      <c r="Q73" s="37"/>
      <c r="R73" s="27">
        <f t="shared" si="48"/>
        <v>0</v>
      </c>
      <c r="S73" s="37"/>
      <c r="T73" s="27">
        <f t="shared" si="49"/>
        <v>0</v>
      </c>
      <c r="U73" s="37"/>
      <c r="V73" s="27">
        <f t="shared" si="50"/>
        <v>0</v>
      </c>
      <c r="W73" s="37"/>
      <c r="X73" s="27">
        <f t="shared" si="51"/>
        <v>0</v>
      </c>
      <c r="Y73" s="37"/>
      <c r="Z73" s="27">
        <f t="shared" si="52"/>
        <v>0</v>
      </c>
      <c r="AA73" s="37"/>
      <c r="AB73" s="27">
        <f t="shared" si="53"/>
        <v>0</v>
      </c>
      <c r="AC73" s="37"/>
      <c r="AD73" s="27">
        <f t="shared" si="54"/>
        <v>0</v>
      </c>
      <c r="AE73" s="37"/>
      <c r="AF73" s="27">
        <f t="shared" si="55"/>
        <v>0</v>
      </c>
      <c r="AG73" s="37"/>
      <c r="AH73" s="27">
        <f t="shared" si="56"/>
        <v>0</v>
      </c>
    </row>
    <row r="74" spans="1:34" ht="15" customHeight="1" x14ac:dyDescent="0.15">
      <c r="A74" s="278"/>
      <c r="B74" s="30"/>
      <c r="C74" s="30"/>
      <c r="D74" s="31">
        <f t="shared" si="42"/>
        <v>0</v>
      </c>
      <c r="E74" s="32">
        <f t="shared" si="40"/>
        <v>0</v>
      </c>
      <c r="F74" s="31">
        <f t="shared" si="41"/>
        <v>0</v>
      </c>
      <c r="G74" s="38"/>
      <c r="H74" s="138">
        <f t="shared" si="43"/>
        <v>0</v>
      </c>
      <c r="I74" s="38"/>
      <c r="J74" s="138">
        <f t="shared" si="44"/>
        <v>0</v>
      </c>
      <c r="K74" s="38"/>
      <c r="L74" s="138">
        <f t="shared" si="45"/>
        <v>0</v>
      </c>
      <c r="M74" s="38"/>
      <c r="N74" s="138">
        <f t="shared" si="46"/>
        <v>0</v>
      </c>
      <c r="O74" s="38"/>
      <c r="P74" s="138">
        <f t="shared" si="47"/>
        <v>0</v>
      </c>
      <c r="Q74" s="38"/>
      <c r="R74" s="138">
        <f t="shared" si="48"/>
        <v>0</v>
      </c>
      <c r="S74" s="38"/>
      <c r="T74" s="138">
        <f t="shared" si="49"/>
        <v>0</v>
      </c>
      <c r="U74" s="38"/>
      <c r="V74" s="138">
        <f t="shared" si="50"/>
        <v>0</v>
      </c>
      <c r="W74" s="38"/>
      <c r="X74" s="138">
        <f t="shared" si="51"/>
        <v>0</v>
      </c>
      <c r="Y74" s="38"/>
      <c r="Z74" s="138">
        <f t="shared" si="52"/>
        <v>0</v>
      </c>
      <c r="AA74" s="38"/>
      <c r="AB74" s="138">
        <f t="shared" si="53"/>
        <v>0</v>
      </c>
      <c r="AC74" s="38"/>
      <c r="AD74" s="138">
        <f t="shared" si="54"/>
        <v>0</v>
      </c>
      <c r="AE74" s="38"/>
      <c r="AF74" s="138">
        <f t="shared" si="55"/>
        <v>0</v>
      </c>
      <c r="AG74" s="38"/>
      <c r="AH74" s="138">
        <f t="shared" si="56"/>
        <v>0</v>
      </c>
    </row>
    <row r="75" spans="1:34" x14ac:dyDescent="0.15">
      <c r="H75" s="48">
        <f>SUM(G61:G74)</f>
        <v>0</v>
      </c>
      <c r="J75" s="48">
        <f>SUM(I61:I74)</f>
        <v>0</v>
      </c>
      <c r="L75" s="48">
        <f>SUM(K61:K74)</f>
        <v>0</v>
      </c>
      <c r="N75" s="48">
        <f>SUM(M61:M74)</f>
        <v>0</v>
      </c>
      <c r="P75" s="48">
        <f>SUM(O61:O74)</f>
        <v>0</v>
      </c>
      <c r="R75" s="48">
        <f>SUM(Q61:Q74)</f>
        <v>0</v>
      </c>
      <c r="T75" s="48">
        <f>SUM(S61:S74)</f>
        <v>0</v>
      </c>
      <c r="V75" s="48">
        <f>SUM(U61:U74)</f>
        <v>0</v>
      </c>
      <c r="X75" s="48">
        <f>SUM(W61:W74)</f>
        <v>0</v>
      </c>
      <c r="Z75" s="48">
        <f>SUM(Y61:Y74)</f>
        <v>0</v>
      </c>
      <c r="AB75" s="48">
        <f>SUM(AA61:AA74)</f>
        <v>0</v>
      </c>
      <c r="AD75" s="48">
        <f>SUM(AC61:AC74)</f>
        <v>0</v>
      </c>
      <c r="AF75" s="48">
        <f>SUM(AE61:AE74)</f>
        <v>0</v>
      </c>
      <c r="AH75" s="48">
        <f>SUM(AG61:AG74)</f>
        <v>0</v>
      </c>
    </row>
  </sheetData>
  <mergeCells count="8">
    <mergeCell ref="A1:AG1"/>
    <mergeCell ref="G3:AG3"/>
    <mergeCell ref="A57:AG57"/>
    <mergeCell ref="G59:AG59"/>
    <mergeCell ref="A26:AG26"/>
    <mergeCell ref="G28:AG28"/>
    <mergeCell ref="A48:AG48"/>
    <mergeCell ref="G50:AG50"/>
  </mergeCells>
  <phoneticPr fontId="2"/>
  <printOptions horizontalCentered="1"/>
  <pageMargins left="0.70866141732283472" right="0.70866141732283472" top="0.74803149606299213" bottom="0.74803149606299213" header="0.31496062992125984" footer="0.31496062992125984"/>
  <pageSetup paperSize="9" scale="72" orientation="landscape" cellComments="asDisplayed" r:id="rId1"/>
  <rowBreaks count="2" manualBreakCount="2">
    <brk id="47" max="15" man="1"/>
    <brk id="7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2A8D-197D-4211-93AA-CC2B304D73FD}">
  <sheetPr>
    <tabColor rgb="FFFF0000"/>
  </sheetPr>
  <dimension ref="A1:Q82"/>
  <sheetViews>
    <sheetView view="pageBreakPreview" topLeftCell="A45" zoomScaleNormal="100" zoomScaleSheetLayoutView="100" workbookViewId="0">
      <selection activeCell="E58" sqref="E58"/>
    </sheetView>
  </sheetViews>
  <sheetFormatPr defaultRowHeight="13.5" x14ac:dyDescent="0.15"/>
  <cols>
    <col min="1" max="1" width="19.5" customWidth="1"/>
  </cols>
  <sheetData>
    <row r="1" spans="1:16" ht="15" customHeight="1" x14ac:dyDescent="0.15">
      <c r="A1" s="154" t="s">
        <v>53</v>
      </c>
      <c r="B1" s="154"/>
      <c r="C1" s="154"/>
      <c r="D1" s="154"/>
      <c r="E1" s="154"/>
      <c r="F1" s="154"/>
      <c r="G1" s="154"/>
      <c r="H1" s="154"/>
      <c r="I1" s="154"/>
      <c r="J1" s="154"/>
      <c r="K1" s="154"/>
      <c r="L1" s="154"/>
      <c r="M1" s="154"/>
      <c r="N1" s="154"/>
      <c r="O1" s="154"/>
      <c r="P1" s="154"/>
    </row>
    <row r="2" spans="1:16" ht="15" customHeight="1" x14ac:dyDescent="0.15"/>
    <row r="3" spans="1:16" ht="15" customHeight="1" x14ac:dyDescent="0.15">
      <c r="A3" s="150" t="s">
        <v>35</v>
      </c>
      <c r="B3" s="149" t="s">
        <v>37</v>
      </c>
      <c r="C3" s="149"/>
      <c r="D3" s="149"/>
      <c r="E3" s="155" t="s">
        <v>43</v>
      </c>
      <c r="F3" s="155"/>
      <c r="G3" s="155"/>
      <c r="H3" s="155" t="s">
        <v>44</v>
      </c>
      <c r="I3" s="155"/>
      <c r="J3" s="155"/>
      <c r="K3" s="155" t="s">
        <v>38</v>
      </c>
      <c r="L3" s="155"/>
      <c r="M3" s="155"/>
      <c r="N3" s="155"/>
      <c r="O3" s="155"/>
      <c r="P3" s="155"/>
    </row>
    <row r="4" spans="1:16" ht="15" customHeight="1" x14ac:dyDescent="0.15">
      <c r="A4" s="151"/>
      <c r="B4" s="62" t="s">
        <v>30</v>
      </c>
      <c r="C4" s="62" t="s">
        <v>40</v>
      </c>
      <c r="D4" s="62" t="s">
        <v>39</v>
      </c>
      <c r="E4" s="62" t="s">
        <v>36</v>
      </c>
      <c r="F4" s="62" t="s">
        <v>42</v>
      </c>
      <c r="G4" s="62" t="s">
        <v>45</v>
      </c>
      <c r="H4" s="62" t="s">
        <v>36</v>
      </c>
      <c r="I4" s="62" t="s">
        <v>42</v>
      </c>
      <c r="J4" s="62" t="s">
        <v>45</v>
      </c>
      <c r="K4" s="62" t="s">
        <v>30</v>
      </c>
      <c r="L4" s="62" t="s">
        <v>40</v>
      </c>
      <c r="M4" s="62" t="s">
        <v>39</v>
      </c>
      <c r="N4" s="62" t="s">
        <v>36</v>
      </c>
      <c r="O4" s="62" t="s">
        <v>42</v>
      </c>
      <c r="P4" s="62" t="s">
        <v>45</v>
      </c>
    </row>
    <row r="5" spans="1:16" ht="15" customHeight="1" x14ac:dyDescent="0.15">
      <c r="A5" s="280" t="s">
        <v>196</v>
      </c>
      <c r="B5" s="36"/>
      <c r="C5" s="36"/>
      <c r="D5" s="36"/>
      <c r="E5" s="59"/>
      <c r="F5" s="281">
        <f>E5*単価マスタ!$D$5*単価マスタ!$H$5+E5*単価マスタ!$D$6*単価マスタ!$H$6+E5*単価マスタ!$D$7*単価マスタ!$H$7+E5*単価マスタ!$D$8*単価マスタ!$H$8+E5*単価マスタ!$D$9*単価マスタ!$H$9+E5*単価マスタ!$D$10*単価マスタ!$H$10+E5*単価マスタ!$D$11*単価マスタ!$H$11+E5*単価マスタ!$D$12*単価マスタ!$H$12+E5*単価マスタ!$D$13*単価マスタ!$H$13+E5*単価マスタ!$D$14*単価マスタ!$H$14+E5*単価マスタ!$D$15*単価マスタ!$H$15+E5*単価マスタ!$D$16*単価マスタ!$H$16+E5*単価マスタ!$D$17*単価マスタ!$H$17+E5*単価マスタ!$D$18*単価マスタ!$H$18+E5*単価マスタ!$D$19*単価マスタ!$H$19+E5*単価マスタ!$D$20*単価マスタ!$H$20+E5*単価マスタ!$D$21*単価マスタ!$H$21+E5*単価マスタ!$D$22*単価マスタ!$H$22+E5*単価マスタ!$D$23*単価マスタ!$H$23+E5*単価マスタ!$D$24*単価マスタ!$H$24</f>
        <v>0</v>
      </c>
      <c r="G5" s="60">
        <f>IF(E5="",0,F5/E5)</f>
        <v>0</v>
      </c>
      <c r="H5" s="59"/>
      <c r="I5" s="281">
        <f>H5*単価マスタ!$D$30*単価マスタ!$H$30+H5*単価マスタ!$D$31*単価マスタ!$H$31+H5*単価マスタ!$D$32*単価マスタ!$H$32+H5*単価マスタ!$D$33*単価マスタ!$H$33+H5*単価マスタ!$D$34*単価マスタ!$H$34+H5*単価マスタ!$D$35*単価マスタ!$H$35+H5*単価マスタ!$D$36*単価マスタ!$H$36+H5*単価マスタ!$D$37*単価マスタ!$H$37+H5*単価マスタ!$D$38*単価マスタ!$H$38+H5*単価マスタ!$D$39*単価マスタ!$H$39+H5*単価マスタ!$D$40*単価マスタ!$H$40+H5*単価マスタ!$D$41*単価マスタ!$H$41+H5*単価マスタ!$D$42*単価マスタ!$H$42+H5*単価マスタ!$D$43*単価マスタ!$H$43+H5*単価マスタ!$D$44*単価マスタ!$H$44+H5*単価マスタ!$D$45*単価マスタ!$H$45+H5*単価マスタ!$D$46*単価マスタ!$H$46</f>
        <v>0</v>
      </c>
      <c r="J5" s="60">
        <f>IF(H5="",0,I5/H5)</f>
        <v>0</v>
      </c>
      <c r="K5" s="36"/>
      <c r="L5" s="36"/>
      <c r="M5" s="36"/>
      <c r="N5" s="61">
        <f>IF(単価マスタ!B61="",0,AVERAGE(単価マスタ!B61:B74))</f>
        <v>0</v>
      </c>
      <c r="O5" s="281">
        <f>N5*単価マスタ!$D$61*単価マスタ!$H$61+N5*単価マスタ!$D$62*単価マスタ!$H$62+N5*単価マスタ!$D$63*単価マスタ!$H$63+N5*単価マスタ!$D$64*単価マスタ!$H$64+N5*単価マスタ!$D$65*単価マスタ!$H$65+N5*単価マスタ!$D$66*単価マスタ!$H$66+N5*単価マスタ!$D$67*単価マスタ!$H$67+N5*単価マスタ!$D$68*単価マスタ!$H$68+N5*単価マスタ!$D$69*単価マスタ!$H$69+N5*単価マスタ!$D$70*単価マスタ!$H$70+N5*単価マスタ!$D$71*単価マスタ!$H$71+N5*単価マスタ!$D$72*単価マスタ!$H$72+N5*単価マスタ!$D$73*単価マスタ!$H$73+N5*単価マスタ!$D$74*単価マスタ!$H$74</f>
        <v>0</v>
      </c>
      <c r="P5" s="60">
        <f>IF(K5="",0,O5/N5)</f>
        <v>0</v>
      </c>
    </row>
    <row r="6" spans="1:16" ht="15" customHeight="1" x14ac:dyDescent="0.15">
      <c r="A6" s="280" t="s">
        <v>197</v>
      </c>
      <c r="B6" s="37"/>
      <c r="C6" s="37"/>
      <c r="D6" s="37"/>
      <c r="E6" s="26"/>
      <c r="F6" s="282">
        <f>E6*単価マスタ!$D$5*単価マスタ!$J$5+E6*単価マスタ!$D$6*単価マスタ!$J$6+E6*単価マスタ!$D$7*単価マスタ!$J$7+E6*単価マスタ!$D$8*単価マスタ!$J$8+E6*単価マスタ!$D$9*単価マスタ!$J$9+E6*単価マスタ!$D$10*単価マスタ!$J$10+E6*単価マスタ!$D$11*単価マスタ!$J$11+E6*単価マスタ!$D$12*単価マスタ!$J$12+E6*単価マスタ!$D$13*単価マスタ!$J$13+E6*単価マスタ!$D$14*単価マスタ!$J$14+E6*単価マスタ!$D$15*単価マスタ!$J$15+E6*単価マスタ!$D$16*単価マスタ!$J$16+E6*単価マスタ!$D$17*単価マスタ!$J$17+E6*単価マスタ!$D$18*単価マスタ!$J$18+E6*単価マスタ!$D$19*単価マスタ!$J$19+E6*単価マスタ!$D$20*単価マスタ!$J$20+E6*単価マスタ!$D$21*単価マスタ!$J$21+E6*単価マスタ!$D$22*単価マスタ!$J$22+E6*単価マスタ!$D$23*単価マスタ!$J$23+E6*単価マスタ!$D$24*単価マスタ!$J$24</f>
        <v>0</v>
      </c>
      <c r="G6" s="52">
        <f t="shared" ref="G6:G19" si="0">IF(E6="",0,F6/E6)</f>
        <v>0</v>
      </c>
      <c r="H6" s="26"/>
      <c r="I6" s="282">
        <f>H6*単価マスタ!$D$30*単価マスタ!$J$30+H6*単価マスタ!$D$31*単価マスタ!$J$31+H6*単価マスタ!$D$32*単価マスタ!$J$32+H6*単価マスタ!$D$33*単価マスタ!$J$33+H6*単価マスタ!$D$34*単価マスタ!$J$34+H6*単価マスタ!$D$35*単価マスタ!$J$35+H6*単価マスタ!$D$36*単価マスタ!$J$36+H6*単価マスタ!$D$37*単価マスタ!$J$37+H6*単価マスタ!$D$38*単価マスタ!$J$38+H6*単価マスタ!$D$39*単価マスタ!$J$39+H6*単価マスタ!$D$40*単価マスタ!$J$40+H6*単価マスタ!$D$41*単価マスタ!$J$41+H6*単価マスタ!$D$42*単価マスタ!$J$42+H6*単価マスタ!$D$43*単価マスタ!$J$43+H6*単価マスタ!$D$44*単価マスタ!$J$44+H6*単価マスタ!$D$45*単価マスタ!$J$45+H6*単価マスタ!$D$46*単価マスタ!$J$46</f>
        <v>0</v>
      </c>
      <c r="J6" s="52">
        <f t="shared" ref="J6:J19" si="1">IF(H6="",0,I6/H6)</f>
        <v>0</v>
      </c>
      <c r="K6" s="37"/>
      <c r="L6" s="37"/>
      <c r="M6" s="37"/>
      <c r="N6" s="53">
        <f t="shared" ref="N6:N18" si="2">N5</f>
        <v>0</v>
      </c>
      <c r="O6" s="282">
        <f>N6*単価マスタ!$D$61*単価マスタ!$J$61+N6*単価マスタ!$D$62*単価マスタ!$J$62+N6*単価マスタ!$D$63*単価マスタ!$J$63+N6*単価マスタ!$D$64*単価マスタ!$J$64+N6*単価マスタ!$D$65*単価マスタ!$J$65+N6*単価マスタ!$D$66*単価マスタ!$J$66+N6*単価マスタ!$D$67*単価マスタ!$J$67+N6*単価マスタ!$D$68*単価マスタ!$J$68+N6*単価マスタ!$D$69*単価マスタ!$J$69+N6*単価マスタ!$D$70*単価マスタ!$J$70+N6*単価マスタ!$D$71*単価マスタ!$J$71+N6*単価マスタ!$D$72*単価マスタ!$J$72+N6*単価マスタ!$D$73*単価マスタ!$J$73+N6*単価マスタ!$D$74*単価マスタ!$J$74</f>
        <v>0</v>
      </c>
      <c r="P6" s="52">
        <f t="shared" ref="P6:P18" si="3">IF(K6="",0,O6/N6)</f>
        <v>0</v>
      </c>
    </row>
    <row r="7" spans="1:16" ht="15" customHeight="1" x14ac:dyDescent="0.15">
      <c r="A7" s="277" t="s">
        <v>198</v>
      </c>
      <c r="B7" s="37"/>
      <c r="C7" s="37"/>
      <c r="D7" s="37"/>
      <c r="E7" s="26"/>
      <c r="F7" s="283">
        <f>E7*単価マスタ!$D$5*単価マスタ!$L$5+E7*単価マスタ!$D$6*単価マスタ!$L$6+E7*単価マスタ!$D$7*単価マスタ!$L$7+E7*単価マスタ!$D$8*単価マスタ!$L$8+E7*単価マスタ!$D$9*単価マスタ!$L$9+E7*単価マスタ!$D$10*単価マスタ!$L$10+E7*単価マスタ!$D$11*単価マスタ!$L$11+E7*単価マスタ!$D$12*単価マスタ!$L$12+E7*単価マスタ!$D$13*単価マスタ!$L$13+E7*単価マスタ!$D$14*単価マスタ!$L$14+E7*単価マスタ!$D$15*単価マスタ!$L$15+E7*単価マスタ!$D$16*単価マスタ!$L$16+E7*単価マスタ!$D$17*単価マスタ!$L$17+E7*単価マスタ!$D$18*単価マスタ!$L$18+E7*単価マスタ!$D$19*単価マスタ!$L$19+E7*単価マスタ!$D$20*単価マスタ!$L$20+E7*単価マスタ!$D$21*単価マスタ!$L$21+E7*単価マスタ!$D$22*単価マスタ!$L$22+E7*単価マスタ!$D$23*単価マスタ!$L$23+E7*単価マスタ!$D$24*単価マスタ!$L$24</f>
        <v>0</v>
      </c>
      <c r="G7" s="52">
        <f t="shared" si="0"/>
        <v>0</v>
      </c>
      <c r="H7" s="26"/>
      <c r="I7" s="282">
        <f>H7*単価マスタ!$D$30*単価マスタ!$L$30+H7*単価マスタ!$D$31*単価マスタ!$L$31+H7*単価マスタ!$D$32*単価マスタ!$L$32+H7*単価マスタ!$D$33*単価マスタ!$L$33+H7*単価マスタ!$D$34*単価マスタ!$L$34+H7*単価マスタ!$D$35*単価マスタ!$L$35+H7*単価マスタ!$D$36*単価マスタ!$L$36+H7*単価マスタ!$D$37*単価マスタ!$L$37+H7*単価マスタ!$D$38*単価マスタ!$L$38+H7*単価マスタ!$D$39*単価マスタ!$L$39+H7*単価マスタ!$D$40*単価マスタ!$L$40+H7*単価マスタ!$D$41*単価マスタ!$L$41+H7*単価マスタ!$D$42*単価マスタ!$L$42+H7*単価マスタ!$D$43*単価マスタ!$L$43+H7*単価マスタ!$D$44*単価マスタ!$L$44+H7*単価マスタ!$D$45*単価マスタ!$L$45+H7*単価マスタ!$D$46*単価マスタ!$L$46</f>
        <v>0</v>
      </c>
      <c r="J7" s="52">
        <f t="shared" si="1"/>
        <v>0</v>
      </c>
      <c r="K7" s="37"/>
      <c r="L7" s="37"/>
      <c r="M7" s="37"/>
      <c r="N7" s="53">
        <f t="shared" si="2"/>
        <v>0</v>
      </c>
      <c r="O7" s="282">
        <f>N7*単価マスタ!$D$61*単価マスタ!$L$61+N7*単価マスタ!$D$62*単価マスタ!$L$62+N7*単価マスタ!$D$63*単価マスタ!$L$63+N7*単価マスタ!$D$64*単価マスタ!$L$64+N7*単価マスタ!$D$65*単価マスタ!$L$65+N7*単価マスタ!$D$66*単価マスタ!$L$66+N7*単価マスタ!$D$67*単価マスタ!$L$67+N7*単価マスタ!$D$68*単価マスタ!$L$68+N7*単価マスタ!$D$69*単価マスタ!$L$69+N7*単価マスタ!$D$70*単価マスタ!$L$70+N7*単価マスタ!$D$71*単価マスタ!$L$71+N7*単価マスタ!$D$72*単価マスタ!$L$72+N7*単価マスタ!$D$73*単価マスタ!$L$73+N7*単価マスタ!$D$74*単価マスタ!$L$74</f>
        <v>0</v>
      </c>
      <c r="P7" s="52">
        <f t="shared" si="3"/>
        <v>0</v>
      </c>
    </row>
    <row r="8" spans="1:16" ht="15" customHeight="1" x14ac:dyDescent="0.15">
      <c r="A8" s="277" t="s">
        <v>199</v>
      </c>
      <c r="B8" s="37"/>
      <c r="C8" s="37"/>
      <c r="D8" s="37"/>
      <c r="E8" s="26"/>
      <c r="F8" s="282">
        <f>E8*単価マスタ!$D$5*単価マスタ!$N$5+E8*単価マスタ!$D$6*単価マスタ!$N$6+E8*単価マスタ!$D$7*単価マスタ!$N$7+E8*単価マスタ!$D$8*単価マスタ!$N$8+E8*単価マスタ!$D$9*単価マスタ!$N$9+E8*単価マスタ!$D$10*単価マスタ!$N$10+E8*単価マスタ!$D$11*単価マスタ!$N$11+E8*単価マスタ!$D$12*単価マスタ!$N$12+E8*単価マスタ!$D$13*単価マスタ!$N$13+E8*単価マスタ!$D$14*単価マスタ!$N$14+E8*単価マスタ!$D$15*単価マスタ!$N$15+E8*単価マスタ!$D$16*単価マスタ!$N$16+E8*単価マスタ!$D$17*単価マスタ!$N$17+E8*単価マスタ!$D$18*単価マスタ!$N$18+E8*単価マスタ!$D$19*単価マスタ!$N$19+E8*単価マスタ!$D$20*単価マスタ!$N$20+E8*単価マスタ!$D$21*単価マスタ!$N$21+E8*単価マスタ!$D$22*単価マスタ!$N$22+E8*単価マスタ!$D$23*単価マスタ!$N$23+E8*単価マスタ!$D$24*単価マスタ!$N$24</f>
        <v>0</v>
      </c>
      <c r="G8" s="52">
        <f t="shared" si="0"/>
        <v>0</v>
      </c>
      <c r="H8" s="26"/>
      <c r="I8" s="282">
        <f>H8*単価マスタ!$D$30*単価マスタ!$N$30+H8*単価マスタ!$D$31*単価マスタ!$N$31+H8*単価マスタ!$D$32*単価マスタ!$N$32+H8*単価マスタ!$D$33*単価マスタ!$N$33+H8*単価マスタ!$D$34*単価マスタ!$N$34+H8*単価マスタ!$D$35*単価マスタ!$N$35+H8*単価マスタ!$D$36*単価マスタ!$N$36+H8*単価マスタ!$D$37*単価マスタ!$N$37+H8*単価マスタ!$D$38*単価マスタ!$N$38+H8*単価マスタ!$D$39*単価マスタ!$N$39+H8*単価マスタ!$D$40*単価マスタ!$N$40+H8*単価マスタ!$D$41*単価マスタ!$N$41+H8*単価マスタ!$D$42*単価マスタ!$N$42+H8*単価マスタ!$D$43*単価マスタ!$N$43+H8*単価マスタ!$D$44*単価マスタ!$N$44+H8*単価マスタ!$D$45*単価マスタ!$N$45+H8*単価マスタ!$D$46*単価マスタ!$N$46</f>
        <v>0</v>
      </c>
      <c r="J8" s="52">
        <f t="shared" si="1"/>
        <v>0</v>
      </c>
      <c r="K8" s="37"/>
      <c r="L8" s="37"/>
      <c r="M8" s="37"/>
      <c r="N8" s="53">
        <f t="shared" si="2"/>
        <v>0</v>
      </c>
      <c r="O8" s="282">
        <f>N8*単価マスタ!$D$61*単価マスタ!$N$61+N8*単価マスタ!$D$62*単価マスタ!$N$62+N8*単価マスタ!$D$63*単価マスタ!$N$63+N8*単価マスタ!$D$64*単価マスタ!$N$64+N8*単価マスタ!$D$65*単価マスタ!$N$65+N8*単価マスタ!$D$66*単価マスタ!$N$66+N8*単価マスタ!$D$67*単価マスタ!$N$67+N8*単価マスタ!$D$68*単価マスタ!$N$68+N8*単価マスタ!$D$69*単価マスタ!$N$69+N8*単価マスタ!$D$70*単価マスタ!$N$70+N8*単価マスタ!$D$71*単価マスタ!$N$71+N8*単価マスタ!$D$72*単価マスタ!$N$72+N8*単価マスタ!$D$73*単価マスタ!$N$73+N8*単価マスタ!$D$74*単価マスタ!$N$74</f>
        <v>0</v>
      </c>
      <c r="P8" s="52">
        <f t="shared" si="3"/>
        <v>0</v>
      </c>
    </row>
    <row r="9" spans="1:16" ht="15" customHeight="1" x14ac:dyDescent="0.15">
      <c r="A9" s="277" t="s">
        <v>200</v>
      </c>
      <c r="B9" s="37"/>
      <c r="C9" s="37"/>
      <c r="D9" s="37"/>
      <c r="E9" s="26"/>
      <c r="F9" s="282">
        <f>E9*単価マスタ!$D$5*単価マスタ!$P$5+E9*単価マスタ!$D$6*単価マスタ!$P$6+E9*単価マスタ!$D$7*単価マスタ!$P$7+E9*単価マスタ!$D$8*単価マスタ!$P$8+E9*単価マスタ!$D$9*単価マスタ!$P$9+E9*単価マスタ!$D$10*単価マスタ!$P$10+E9*単価マスタ!$D$11*単価マスタ!$P$11+E9*単価マスタ!$D$12*単価マスタ!$P$12+E9*単価マスタ!$D$13*単価マスタ!$P$13+E9*単価マスタ!$D$14*単価マスタ!$P$14+E9*単価マスタ!$D$15*単価マスタ!$P$15+E9*単価マスタ!$D$16*単価マスタ!$P$16+E9*単価マスタ!$D$17*単価マスタ!$P$17+E9*単価マスタ!$D$18*単価マスタ!$P$18+E9*単価マスタ!$D$19*単価マスタ!$P$19+E9*単価マスタ!$D$20*単価マスタ!$P$20+E9*単価マスタ!$D$21*単価マスタ!$P$21+E9*単価マスタ!$D$22*単価マスタ!$P$22+E9*単価マスタ!$D$23*単価マスタ!$P$23+E9*単価マスタ!$D$24*単価マスタ!$P$24</f>
        <v>0</v>
      </c>
      <c r="G9" s="52">
        <f t="shared" si="0"/>
        <v>0</v>
      </c>
      <c r="H9" s="26"/>
      <c r="I9" s="282">
        <f>H9*単価マスタ!$D$30*単価マスタ!$P$30+H9*単価マスタ!$D$31*単価マスタ!$P$31+H9*単価マスタ!$D$32*単価マスタ!$P$32+H9*単価マスタ!$D$33*単価マスタ!$P$33+H9*単価マスタ!$D$34*単価マスタ!$P$34+H9*単価マスタ!$D$35*単価マスタ!$P$35+H9*単価マスタ!$D$36*単価マスタ!$P$36+H9*単価マスタ!$D$37*単価マスタ!$P$37+H9*単価マスタ!$D$38*単価マスタ!$P$38+H9*単価マスタ!$D$39*単価マスタ!$P$39+H9*単価マスタ!$D$40*単価マスタ!$P$40+H9*単価マスタ!$D$41*単価マスタ!$P$41+H9*単価マスタ!$D$42*単価マスタ!$P$42+H9*単価マスタ!$D$43*単価マスタ!$P$43+H9*単価マスタ!$D$44*単価マスタ!$P$44+H9*単価マスタ!$D$45*単価マスタ!$P$45+H9*単価マスタ!$D$46*単価マスタ!$P$46</f>
        <v>0</v>
      </c>
      <c r="J9" s="52">
        <f t="shared" si="1"/>
        <v>0</v>
      </c>
      <c r="K9" s="37"/>
      <c r="L9" s="37"/>
      <c r="M9" s="37"/>
      <c r="N9" s="53">
        <f t="shared" si="2"/>
        <v>0</v>
      </c>
      <c r="O9" s="282">
        <f>N9*単価マスタ!$D$61*単価マスタ!$P$61+N9*単価マスタ!$D$62*単価マスタ!$P$62+N9*単価マスタ!$D$63*単価マスタ!$P$63+N9*単価マスタ!$D$64*単価マスタ!$P$64+N9*単価マスタ!$D$65*単価マスタ!$P$65+N9*単価マスタ!$D$66*単価マスタ!$P$66+N9*単価マスタ!$D$67*単価マスタ!$P$67+N9*単価マスタ!$D$68*単価マスタ!$P$68+N9*単価マスタ!$D$69*単価マスタ!$P$69+N9*単価マスタ!$D$70*単価マスタ!$P$70+N9*単価マスタ!$D$71*単価マスタ!$P$71+N9*単価マスタ!$D$72*単価マスタ!$P$72+N9*単価マスタ!$D$73*単価マスタ!$P$73+N9*単価マスタ!$D$74*単価マスタ!$P$74</f>
        <v>0</v>
      </c>
      <c r="P9" s="52">
        <f t="shared" si="3"/>
        <v>0</v>
      </c>
    </row>
    <row r="10" spans="1:16" ht="15" customHeight="1" x14ac:dyDescent="0.15">
      <c r="A10" s="277" t="s">
        <v>201</v>
      </c>
      <c r="B10" s="37"/>
      <c r="C10" s="37"/>
      <c r="D10" s="37"/>
      <c r="E10" s="26"/>
      <c r="F10" s="282">
        <f>E10*単価マスタ!$D$5*単価マスタ!$R$5+E10*単価マスタ!$D$6*単価マスタ!$R$6+E10*単価マスタ!$D$7*単価マスタ!$R$7+E10*単価マスタ!$D$8*単価マスタ!$R$8+E10*単価マスタ!$D$9*単価マスタ!$R$9+E10*単価マスタ!$D$10*単価マスタ!$R$10+E10*単価マスタ!$D$11*単価マスタ!$R$11+E10*単価マスタ!$D$12*単価マスタ!$R$12+E10*単価マスタ!$D$13*単価マスタ!$R$13+E10*単価マスタ!$D$14*単価マスタ!$R$14+E10*単価マスタ!$D$15*単価マスタ!$R$15+E10*単価マスタ!$D$16*単価マスタ!$R$16+E10*単価マスタ!$D$17*単価マスタ!$R$17+E10*単価マスタ!$D$18*単価マスタ!$R$18+E10*単価マスタ!$D$19*単価マスタ!$R$19+E10*単価マスタ!$D$20*単価マスタ!$R$20+E10*単価マスタ!$D$21*単価マスタ!$R$21+E10*単価マスタ!$D$22*単価マスタ!$R$22+E10*単価マスタ!$D$23*単価マスタ!$R$23+E10*単価マスタ!$D$24*単価マスタ!$R$24</f>
        <v>0</v>
      </c>
      <c r="G10" s="52">
        <f t="shared" si="0"/>
        <v>0</v>
      </c>
      <c r="H10" s="26"/>
      <c r="I10" s="282">
        <f>H10*単価マスタ!$D$30*単価マスタ!$R$30+H10*単価マスタ!$D$31*単価マスタ!$R$31+H10*単価マスタ!$D$32*単価マスタ!$R$32+H10*単価マスタ!$D$33*単価マスタ!$R$33+H10*単価マスタ!$D$34*単価マスタ!$R$34+H10*単価マスタ!$D$35*単価マスタ!$R$35+H10*単価マスタ!$D$36*単価マスタ!$R$36+H10*単価マスタ!$D$37*単価マスタ!$R$37+H10*単価マスタ!$D$38*単価マスタ!$R$38+H10*単価マスタ!$D$39*単価マスタ!$R$39+H10*単価マスタ!$D$40*単価マスタ!$R$40+H10*単価マスタ!$D$41*単価マスタ!$R$41+H10*単価マスタ!$D$42*単価マスタ!$R$42+H10*単価マスタ!$D$43*単価マスタ!$R$43+H10*単価マスタ!$D$44*単価マスタ!$R$44+H10*単価マスタ!$D$45*単価マスタ!$R$45+H10*単価マスタ!$D$46*単価マスタ!$R$46</f>
        <v>0</v>
      </c>
      <c r="J10" s="52">
        <f t="shared" si="1"/>
        <v>0</v>
      </c>
      <c r="K10" s="37"/>
      <c r="L10" s="37"/>
      <c r="M10" s="37"/>
      <c r="N10" s="53">
        <f t="shared" si="2"/>
        <v>0</v>
      </c>
      <c r="O10" s="282">
        <f>N10*単価マスタ!$D$61*単価マスタ!$R$61+N10*単価マスタ!$D$62*単価マスタ!$R$62+N10*単価マスタ!$D$63*単価マスタ!$R$63+N10*単価マスタ!$D$64*単価マスタ!$R$64+N10*単価マスタ!$D$65*単価マスタ!$R$65+N10*単価マスタ!$D$66*単価マスタ!$R$66+N10*単価マスタ!$D$67*単価マスタ!$R$67+N10*単価マスタ!$D$68*単価マスタ!$R$68+N10*単価マスタ!$D$69*単価マスタ!$R$69+N10*単価マスタ!$D$70*単価マスタ!$R$70+N10*単価マスタ!$D$71*単価マスタ!$R$71+N10*単価マスタ!$D$72*単価マスタ!$R$72+N10*単価マスタ!$D$73*単価マスタ!$R$73+N10*単価マスタ!$D$74*単価マスタ!$R$74</f>
        <v>0</v>
      </c>
      <c r="P10" s="52">
        <f t="shared" si="3"/>
        <v>0</v>
      </c>
    </row>
    <row r="11" spans="1:16" ht="15" customHeight="1" x14ac:dyDescent="0.15">
      <c r="A11" s="277" t="s">
        <v>202</v>
      </c>
      <c r="B11" s="37"/>
      <c r="C11" s="37"/>
      <c r="D11" s="37"/>
      <c r="E11" s="26"/>
      <c r="F11" s="282">
        <f>E11*単価マスタ!$D$5*単価マスタ!$T$5+E11*単価マスタ!$D$6*単価マスタ!$T$6+E11*単価マスタ!$D$7*単価マスタ!$T$7+E11*単価マスタ!$D$8*単価マスタ!$T$8+E11*単価マスタ!$D$9*単価マスタ!$T$9+E11*単価マスタ!$D$10*単価マスタ!$T$10+E11*単価マスタ!$D$11*単価マスタ!$T$11+E11*単価マスタ!$D$12*単価マスタ!$T$12+E11*単価マスタ!$D$13*単価マスタ!$T$13+E11*単価マスタ!$D$14*単価マスタ!$T$14+E11*単価マスタ!$D$15*単価マスタ!$T$15+E11*単価マスタ!$D$16*単価マスタ!$T$16+E11*単価マスタ!$D$17*単価マスタ!$T$17+E11*単価マスタ!$D$18*単価マスタ!$T$18+E11*単価マスタ!$D$19*単価マスタ!$T$19+E11*単価マスタ!$D$20*単価マスタ!$T$20+E11*単価マスタ!$D$21*単価マスタ!$T$21+E11*単価マスタ!$D$22*単価マスタ!$T$22+E11*単価マスタ!$D$23*単価マスタ!$T$23+E11*単価マスタ!$D$24*単価マスタ!$T$24</f>
        <v>0</v>
      </c>
      <c r="G11" s="52">
        <f t="shared" si="0"/>
        <v>0</v>
      </c>
      <c r="H11" s="26"/>
      <c r="I11" s="282">
        <f>H11*単価マスタ!$D$30*単価マスタ!$T$30+H11*単価マスタ!$D$31*単価マスタ!$T$31+H11*単価マスタ!$D$32*単価マスタ!$T$32+H11*単価マスタ!$D$33*単価マスタ!$T$33+H11*単価マスタ!$D$34*単価マスタ!$T$34+H11*単価マスタ!$D$35*単価マスタ!$T$35+H11*単価マスタ!$D$36*単価マスタ!$T$36+H11*単価マスタ!$D$37*単価マスタ!$T$37+H11*単価マスタ!$D$38*単価マスタ!$T$38+H11*単価マスタ!$D$39*単価マスタ!$T$39+H11*単価マスタ!$D$40*単価マスタ!$T$40+H11*単価マスタ!$D$41*単価マスタ!$T$41+H11*単価マスタ!$D$42*単価マスタ!$T$42+H11*単価マスタ!$D$43*単価マスタ!$T$43+H11*単価マスタ!$D$44*単価マスタ!$T$44+H11*単価マスタ!$D$45*単価マスタ!$T$45+H11*単価マスタ!$D$46*単価マスタ!$T$46</f>
        <v>0</v>
      </c>
      <c r="J11" s="52">
        <f t="shared" si="1"/>
        <v>0</v>
      </c>
      <c r="K11" s="37"/>
      <c r="L11" s="37"/>
      <c r="M11" s="37"/>
      <c r="N11" s="53">
        <f t="shared" si="2"/>
        <v>0</v>
      </c>
      <c r="O11" s="282">
        <f>N11*単価マスタ!$D$61*単価マスタ!$T$61+N11*単価マスタ!$D$62*単価マスタ!$T$62+N11*単価マスタ!$D$63*単価マスタ!$T$63+N11*単価マスタ!$D$64*単価マスタ!$T$64+N11*単価マスタ!$D$65*単価マスタ!$T$65+N11*単価マスタ!$D$66*単価マスタ!$T$66+N11*単価マスタ!$D$67*単価マスタ!$T$67+N11*単価マスタ!$D$68*単価マスタ!$T$68+N11*単価マスタ!$D$69*単価マスタ!$T$69+N11*単価マスタ!$D$70*単価マスタ!$T$70+N11*単価マスタ!$D$71*単価マスタ!$T$71+N11*単価マスタ!$D$72*単価マスタ!$T$72+N11*単価マスタ!$D$73*単価マスタ!$T$73+N11*単価マスタ!$D$74*単価マスタ!$T$74</f>
        <v>0</v>
      </c>
      <c r="P11" s="52">
        <f t="shared" si="3"/>
        <v>0</v>
      </c>
    </row>
    <row r="12" spans="1:16" ht="15" customHeight="1" x14ac:dyDescent="0.15">
      <c r="A12" s="277" t="s">
        <v>203</v>
      </c>
      <c r="B12" s="37"/>
      <c r="C12" s="37"/>
      <c r="D12" s="37"/>
      <c r="E12" s="26"/>
      <c r="F12" s="282">
        <f>E12*単価マスタ!$D$5*単価マスタ!$V$5+E12*単価マスタ!$D$6*単価マスタ!$V$6+E12*単価マスタ!$D$7*単価マスタ!$V$7+E12*単価マスタ!$D$8*単価マスタ!$V$8+E12*単価マスタ!$D$9*単価マスタ!$V$9+E12*単価マスタ!$D$10*単価マスタ!$V$10+E12*単価マスタ!$D$11*単価マスタ!$V$11+E12*単価マスタ!$D$12*単価マスタ!$V$12+E12*単価マスタ!$D$13*単価マスタ!$V$13+E12*単価マスタ!$D$14*単価マスタ!$V$14+E12*単価マスタ!$D$15*単価マスタ!$V$15+E12*単価マスタ!$D$16*単価マスタ!$V$16+E12*単価マスタ!$D$17*単価マスタ!$V$17+E12*単価マスタ!$D$18*単価マスタ!$V$18+E12*単価マスタ!$D$19*単価マスタ!$V$19+E12*単価マスタ!$D$20*単価マスタ!$V$20+E12*単価マスタ!$D$21*単価マスタ!$V$21+E12*単価マスタ!$D$22*単価マスタ!$V$22+E12*単価マスタ!$D$23*単価マスタ!$V$23+E12*単価マスタ!$D$24*単価マスタ!$V$24</f>
        <v>0</v>
      </c>
      <c r="G12" s="52">
        <f t="shared" si="0"/>
        <v>0</v>
      </c>
      <c r="H12" s="26"/>
      <c r="I12" s="282">
        <f>H12*単価マスタ!$D$30*単価マスタ!$V$30+H12*単価マスタ!$D$31*単価マスタ!$V$31+H12*単価マスタ!$D$32*単価マスタ!$V$32+H12*単価マスタ!$D$33*単価マスタ!$V$33+H12*単価マスタ!$D$34*単価マスタ!$V$34+H12*単価マスタ!$D$35*単価マスタ!$V$35+H12*単価マスタ!$D$36*単価マスタ!$V$36+H12*単価マスタ!$D$37*単価マスタ!$V$37+H12*単価マスタ!$D$38*単価マスタ!$V$38+H12*単価マスタ!$D$39*単価マスタ!$V$39+H12*単価マスタ!$D$40*単価マスタ!$V$40+H12*単価マスタ!$D$41*単価マスタ!$V$41+H12*単価マスタ!$D$42*単価マスタ!$V$42+H12*単価マスタ!$D$43*単価マスタ!$V$43+H12*単価マスタ!$D$44*単価マスタ!$V$44+H12*単価マスタ!$D$45*単価マスタ!$V$45+H12*単価マスタ!$D$46*単価マスタ!$V$46</f>
        <v>0</v>
      </c>
      <c r="J12" s="52">
        <f t="shared" si="1"/>
        <v>0</v>
      </c>
      <c r="K12" s="37"/>
      <c r="L12" s="37"/>
      <c r="M12" s="37"/>
      <c r="N12" s="53">
        <f t="shared" si="2"/>
        <v>0</v>
      </c>
      <c r="O12" s="282">
        <f>N12*単価マスタ!$D$61*単価マスタ!$V$61+N12*単価マスタ!$D$62*単価マスタ!$V$62+N12*単価マスタ!$D$63*単価マスタ!$V$63+N12*単価マスタ!$D$64*単価マスタ!$V$64+N12*単価マスタ!$D$65*単価マスタ!$V$65+N12*単価マスタ!$D$66*単価マスタ!$V$66+N12*単価マスタ!$D$67*単価マスタ!$V$67+N12*単価マスタ!$D$68*単価マスタ!$V$68+N12*単価マスタ!$D$69*単価マスタ!$V$69+N12*単価マスタ!$D$70*単価マスタ!$V$70+N12*単価マスタ!$D$71*単価マスタ!$V$71+N12*単価マスタ!$D$72*単価マスタ!$V$72+N12*単価マスタ!$D$73*単価マスタ!$V$73+N12*単価マスタ!$D$74*単価マスタ!$V$74</f>
        <v>0</v>
      </c>
      <c r="P12" s="52">
        <f t="shared" si="3"/>
        <v>0</v>
      </c>
    </row>
    <row r="13" spans="1:16" ht="15" customHeight="1" x14ac:dyDescent="0.15">
      <c r="A13" s="277" t="s">
        <v>204</v>
      </c>
      <c r="B13" s="37"/>
      <c r="C13" s="37"/>
      <c r="D13" s="37"/>
      <c r="E13" s="26"/>
      <c r="F13" s="282">
        <f>E13*単価マスタ!$D$5*単価マスタ!$X$5+E13*単価マスタ!$D$6*単価マスタ!$X$6+E13*単価マスタ!$D$7*単価マスタ!$X$7+E13*単価マスタ!$D$8*単価マスタ!$X$8+E13*単価マスタ!$D$9*単価マスタ!$X$9+E13*単価マスタ!$D$10*単価マスタ!$X$10+E13*単価マスタ!$D$11*単価マスタ!$X$11+E13*単価マスタ!$D$12*単価マスタ!$X$12+E13*単価マスタ!$D$13*単価マスタ!$X$13+E13*単価マスタ!$D$14*単価マスタ!$X$14+E13*単価マスタ!$D$15*単価マスタ!$X$15+E13*単価マスタ!$D$16*単価マスタ!$X$16+E13*単価マスタ!$D$17*単価マスタ!$X$17+E13*単価マスタ!$D$18*単価マスタ!$X$18+E13*単価マスタ!$D$19*単価マスタ!$X$19+E13*単価マスタ!$D$20*単価マスタ!$X$20+E13*単価マスタ!$D$21*単価マスタ!$X$21+E13*単価マスタ!$D$22*単価マスタ!$X$22+E13*単価マスタ!$D$23*単価マスタ!$X$23+E13*単価マスタ!$D$24*単価マスタ!$X$24</f>
        <v>0</v>
      </c>
      <c r="G13" s="52">
        <f t="shared" si="0"/>
        <v>0</v>
      </c>
      <c r="H13" s="26"/>
      <c r="I13" s="282">
        <f>H13*単価マスタ!$D$30*単価マスタ!$X$30+H13*単価マスタ!$D$31*単価マスタ!$X$31+H13*単価マスタ!$D$32*単価マスタ!$X$32+H13*単価マスタ!$D$33*単価マスタ!$X$33+H13*単価マスタ!$D$34*単価マスタ!$X$34+H13*単価マスタ!$D$35*単価マスタ!$X$35+H13*単価マスタ!$D$36*単価マスタ!$X$36+H13*単価マスタ!$D$37*単価マスタ!$X$37+H13*単価マスタ!$D$38*単価マスタ!$X$38+H13*単価マスタ!$D$39*単価マスタ!$X$39+H13*単価マスタ!$D$40*単価マスタ!$X$40+H13*単価マスタ!$D$41*単価マスタ!$X$41+H13*単価マスタ!$D$42*単価マスタ!$X$42+H13*単価マスタ!$D$43*単価マスタ!$X$43+H13*単価マスタ!$D$44*単価マスタ!$X$44+H13*単価マスタ!$D$45*単価マスタ!$X$45+H13*単価マスタ!$D$46*単価マスタ!$X$46</f>
        <v>0</v>
      </c>
      <c r="J13" s="52">
        <f t="shared" si="1"/>
        <v>0</v>
      </c>
      <c r="K13" s="37"/>
      <c r="L13" s="37"/>
      <c r="M13" s="37"/>
      <c r="N13" s="53">
        <f t="shared" si="2"/>
        <v>0</v>
      </c>
      <c r="O13" s="282">
        <f>N13*単価マスタ!$D$61*単価マスタ!$X$61+N13*単価マスタ!$D$62*単価マスタ!$X$62+N13*単価マスタ!$D$63*単価マスタ!$X$63+N13*単価マスタ!$D$64*単価マスタ!$X$64+N13*単価マスタ!$D$65*単価マスタ!$X$65+N13*単価マスタ!$D$66*単価マスタ!$X$66+N13*単価マスタ!$D$67*単価マスタ!$X$67+N13*単価マスタ!$D$68*単価マスタ!$X$68+N13*単価マスタ!$D$69*単価マスタ!$X$69+N13*単価マスタ!$D$70*単価マスタ!$X$70+N13*単価マスタ!$D$71*単価マスタ!$X$71+N13*単価マスタ!$D$72*単価マスタ!$X$72+N13*単価マスタ!$D$73*単価マスタ!$X$73+N13*単価マスタ!$D$74*単価マスタ!$X$74</f>
        <v>0</v>
      </c>
      <c r="P13" s="52">
        <f t="shared" si="3"/>
        <v>0</v>
      </c>
    </row>
    <row r="14" spans="1:16" ht="15" customHeight="1" x14ac:dyDescent="0.15">
      <c r="A14" s="277" t="s">
        <v>205</v>
      </c>
      <c r="B14" s="37"/>
      <c r="C14" s="37"/>
      <c r="D14" s="37"/>
      <c r="E14" s="26"/>
      <c r="F14" s="282">
        <f>E14*単価マスタ!$D$5*単価マスタ!$Z$5+E14*単価マスタ!$D$6*単価マスタ!$Z$6+E14*単価マスタ!$D$7*単価マスタ!$Z$7+E14*単価マスタ!$D$8*単価マスタ!$Z$8+E14*単価マスタ!$D$9*単価マスタ!$Z$9+E14*単価マスタ!$D$10*単価マスタ!$Z$10+E14*単価マスタ!$D$11*単価マスタ!$Z$11+E14*単価マスタ!$D$12*単価マスタ!$Z$12+E14*単価マスタ!$D$13*単価マスタ!$Z$13+E14*単価マスタ!$D$14*単価マスタ!$Z$14+E14*単価マスタ!$D$15*単価マスタ!$Z$15+E14*単価マスタ!$D$16*単価マスタ!$Z$16+E14*単価マスタ!$D$17*単価マスタ!$Z$17+E14*単価マスタ!$D$18*単価マスタ!$Z$18+E14*単価マスタ!$D$19*単価マスタ!$Z$19+E14*単価マスタ!$D$20*単価マスタ!$Z$20+E14*単価マスタ!$D$21*単価マスタ!$Z$21+E14*単価マスタ!$D$22*単価マスタ!$Z$22+E14*単価マスタ!$D$23*単価マスタ!$Z$23+E14*単価マスタ!$D$24*単価マスタ!$Z$24</f>
        <v>0</v>
      </c>
      <c r="G14" s="52">
        <f t="shared" si="0"/>
        <v>0</v>
      </c>
      <c r="H14" s="26"/>
      <c r="I14" s="282">
        <f>H14*単価マスタ!$D$30*単価マスタ!$Z$30+H14*単価マスタ!$D$31*単価マスタ!$Z$31+H14*単価マスタ!$D$32*単価マスタ!$Z$32+H14*単価マスタ!$D$33*単価マスタ!$Z$33+H14*単価マスタ!$D$34*単価マスタ!$Z$34+H14*単価マスタ!$D$35*単価マスタ!$Z$35+H14*単価マスタ!$D$36*単価マスタ!$Z$36+H14*単価マスタ!$D$37*単価マスタ!$Z$37+H14*単価マスタ!$D$38*単価マスタ!$Z$38+H14*単価マスタ!$D$39*単価マスタ!$Z$39+H14*単価マスタ!$D$40*単価マスタ!$Z$40+H14*単価マスタ!$D$41*単価マスタ!$Z$41+H14*単価マスタ!$D$42*単価マスタ!$Z$42+H14*単価マスタ!$D$43*単価マスタ!$Z$43+H14*単価マスタ!$D$44*単価マスタ!$Z$44+H14*単価マスタ!$D$45*単価マスタ!$Z$45+H14*単価マスタ!$D$46*単価マスタ!$Z$46</f>
        <v>0</v>
      </c>
      <c r="J14" s="52">
        <f t="shared" si="1"/>
        <v>0</v>
      </c>
      <c r="K14" s="37"/>
      <c r="L14" s="37"/>
      <c r="M14" s="37"/>
      <c r="N14" s="53">
        <f t="shared" si="2"/>
        <v>0</v>
      </c>
      <c r="O14" s="282">
        <f>N14*単価マスタ!$D$61*単価マスタ!$Z$61+N14*単価マスタ!$D$62*単価マスタ!$Z$62+N14*単価マスタ!$D$63*単価マスタ!$Z$63+N14*単価マスタ!$D$64*単価マスタ!$Z$64+N14*単価マスタ!$D$65*単価マスタ!$Z$65+N14*単価マスタ!$D$66*単価マスタ!$Z$66+N14*単価マスタ!$D$67*単価マスタ!$Z$67+N14*単価マスタ!$D$68*単価マスタ!$Z$68+N14*単価マスタ!$D$69*単価マスタ!$Z$69+N14*単価マスタ!$D$70*単価マスタ!$Z$70+N14*単価マスタ!$D$71*単価マスタ!$Z$71+N14*単価マスタ!$D$72*単価マスタ!$Z$72+N14*単価マスタ!$D$73*単価マスタ!$Z$73+N14*単価マスタ!$D$74*単価マスタ!$Z$74</f>
        <v>0</v>
      </c>
      <c r="P14" s="52">
        <f t="shared" si="3"/>
        <v>0</v>
      </c>
    </row>
    <row r="15" spans="1:16" ht="15" customHeight="1" x14ac:dyDescent="0.15">
      <c r="A15" s="277" t="s">
        <v>206</v>
      </c>
      <c r="B15" s="37"/>
      <c r="C15" s="37"/>
      <c r="D15" s="37"/>
      <c r="E15" s="26"/>
      <c r="F15" s="282">
        <f>E15*単価マスタ!$D$5*単価マスタ!$AB$5+E15*単価マスタ!$D$6*単価マスタ!$AB$6+E15*単価マスタ!$D$7*単価マスタ!$AB$7+E15*単価マスタ!$D$8*単価マスタ!$AB$8+E15*単価マスタ!$D$9*単価マスタ!$AB$9+E15*単価マスタ!$D$10*単価マスタ!$AB$10+E15*単価マスタ!$D$11*単価マスタ!$AB$11+E15*単価マスタ!$D$12*単価マスタ!$AB$12+E15*単価マスタ!$D$13*単価マスタ!$AB$13+E15*単価マスタ!$D$14*単価マスタ!$AB$14+E15*単価マスタ!$D$15*単価マスタ!$AB$15+E15*単価マスタ!$D$16*単価マスタ!$AB$16+E15*単価マスタ!$D$17*単価マスタ!$AB$17+E15*単価マスタ!$D$18*単価マスタ!$AB$18+E15*単価マスタ!$D$19*単価マスタ!$AB$19+E15*単価マスタ!$D$20*単価マスタ!$AB$20+E15*単価マスタ!$D$21*単価マスタ!$AB$21+E15*単価マスタ!$D$22*単価マスタ!$AB$22+E15*単価マスタ!$D$23*単価マスタ!$AB$23+E15*単価マスタ!$D$24*単価マスタ!$AB$24</f>
        <v>0</v>
      </c>
      <c r="G15" s="52">
        <f t="shared" si="0"/>
        <v>0</v>
      </c>
      <c r="H15" s="26"/>
      <c r="I15" s="282">
        <f>H15*単価マスタ!$D$30*単価マスタ!$AB$30+H15*単価マスタ!$D$31*単価マスタ!$AB$31+H15*単価マスタ!$D$32*単価マスタ!$AB$32+H15*単価マスタ!$D$33*単価マスタ!$AB$33+H15*単価マスタ!$D$34*単価マスタ!$AB$34+H15*単価マスタ!$D$35*単価マスタ!$AB$35+H15*単価マスタ!$D$36*単価マスタ!$AB$36+H15*単価マスタ!$D$37*単価マスタ!$AB$37+H15*単価マスタ!$D$38*単価マスタ!$AB$38+H15*単価マスタ!$D$39*単価マスタ!$AB$39+H15*単価マスタ!$D$40*単価マスタ!$AB$40+H15*単価マスタ!$D$41*単価マスタ!$AB$41+H15*単価マスタ!$D$42*単価マスタ!$AB$42+H15*単価マスタ!$D$43*単価マスタ!$AB$43+H15*単価マスタ!$D$44*単価マスタ!$AB$44+H15*単価マスタ!$D$45*単価マスタ!$AB$45+H15*単価マスタ!$D$46*単価マスタ!$AB$46</f>
        <v>0</v>
      </c>
      <c r="J15" s="52">
        <f t="shared" si="1"/>
        <v>0</v>
      </c>
      <c r="K15" s="37"/>
      <c r="L15" s="37"/>
      <c r="M15" s="37"/>
      <c r="N15" s="53">
        <f t="shared" si="2"/>
        <v>0</v>
      </c>
      <c r="O15" s="282">
        <f>N15*単価マスタ!$D$61*単価マスタ!$AB$61+N15*単価マスタ!$D$62*単価マスタ!$AB$62+N15*単価マスタ!$D$63*単価マスタ!$AB$63+N15*単価マスタ!$D$64*単価マスタ!$AB$64+N15*単価マスタ!$D$65*単価マスタ!$AB$65+N15*単価マスタ!$D$66*単価マスタ!$AB$66+N15*単価マスタ!$D$67*単価マスタ!$AB$67+N15*単価マスタ!$D$68*単価マスタ!$AB$68+N15*単価マスタ!$D$69*単価マスタ!$AB$69+N15*単価マスタ!$D$70*単価マスタ!$AB$70+N15*単価マスタ!$D$71*単価マスタ!$AB$71+N15*単価マスタ!$D$72*単価マスタ!$AB$72+N15*単価マスタ!$D$73*単価マスタ!$AB$73+N15*単価マスタ!$D$74*単価マスタ!$AB$74</f>
        <v>0</v>
      </c>
      <c r="P15" s="52">
        <f t="shared" si="3"/>
        <v>0</v>
      </c>
    </row>
    <row r="16" spans="1:16" ht="15" customHeight="1" x14ac:dyDescent="0.15">
      <c r="A16" s="277" t="s">
        <v>207</v>
      </c>
      <c r="B16" s="37"/>
      <c r="C16" s="37"/>
      <c r="D16" s="37"/>
      <c r="E16" s="26"/>
      <c r="F16" s="282">
        <f>E16*単価マスタ!$D$5*単価マスタ!$AD$5+E16*単価マスタ!$D$6*単価マスタ!$AD$6+E16*単価マスタ!$D$7*単価マスタ!$AD$7+E16*単価マスタ!$D$8*単価マスタ!$AD$8+E16*単価マスタ!$D$9*単価マスタ!$AD$9+E16*単価マスタ!$D$10*単価マスタ!$AD$10+E16*単価マスタ!$D$11*単価マスタ!$AD$11+E16*単価マスタ!$D$12*単価マスタ!$AD$12+E16*単価マスタ!$D$13*単価マスタ!$AD$13+E16*単価マスタ!$D$14*単価マスタ!$AD$14+E16*単価マスタ!$D$15*単価マスタ!$AD$15+E16*単価マスタ!$D$16*単価マスタ!$AD$16+E16*単価マスタ!$D$17*単価マスタ!$AD$17+E16*単価マスタ!$D$18*単価マスタ!$AD$18+E16*単価マスタ!$D$19*単価マスタ!$AD$19+E16*単価マスタ!$D$20*単価マスタ!$AD$20+E16*単価マスタ!$D$21*単価マスタ!$AD$21+E16*単価マスタ!$D$22*単価マスタ!$AD$22+E16*単価マスタ!$D$23*単価マスタ!$AD$23+E16*単価マスタ!$D$24*単価マスタ!$AD$24</f>
        <v>0</v>
      </c>
      <c r="G16" s="52">
        <f t="shared" si="0"/>
        <v>0</v>
      </c>
      <c r="H16" s="26"/>
      <c r="I16" s="282">
        <f>H16*単価マスタ!$D$30*単価マスタ!$AD$30+H16*単価マスタ!$D$31*単価マスタ!$AD$31+H16*単価マスタ!$D$32*単価マスタ!$AD$32+H16*単価マスタ!$D$33*単価マスタ!$AD$33+H16*単価マスタ!$D$34*単価マスタ!$AD$34+H16*単価マスタ!$D$35*単価マスタ!$AD$35+H16*単価マスタ!$D$36*単価マスタ!$AD$36+H16*単価マスタ!$D$37*単価マスタ!$AD$37+H16*単価マスタ!$D$38*単価マスタ!$AD$38+H16*単価マスタ!$D$39*単価マスタ!$AD$39+H16*単価マスタ!$D$40*単価マスタ!$AD$40+H16*単価マスタ!$D$41*単価マスタ!$AD$41+H16*単価マスタ!$D$42*単価マスタ!$AD$42+H16*単価マスタ!$D$43*単価マスタ!$AD$43+H16*単価マスタ!$D$44*単価マスタ!$AD$44+H16*単価マスタ!$D$45*単価マスタ!$AD$45+H16*単価マスタ!$D$46*単価マスタ!$AD$46</f>
        <v>0</v>
      </c>
      <c r="J16" s="52">
        <f t="shared" si="1"/>
        <v>0</v>
      </c>
      <c r="K16" s="37"/>
      <c r="L16" s="37"/>
      <c r="M16" s="37"/>
      <c r="N16" s="53">
        <f t="shared" si="2"/>
        <v>0</v>
      </c>
      <c r="O16" s="282">
        <f>N16*単価マスタ!$D$61*単価マスタ!$AD$61+N16*単価マスタ!$D$62*単価マスタ!$AD$62+N16*単価マスタ!$D$63*単価マスタ!$AD$63+N16*単価マスタ!$D$64*単価マスタ!$AD$64+N16*単価マスタ!$D$65*単価マスタ!$AD$65+N16*単価マスタ!$D$66*単価マスタ!$AD$66+N16*単価マスタ!$D$67*単価マスタ!$AD$67+N16*単価マスタ!$D$68*単価マスタ!$AD$68+N16*単価マスタ!$D$69*単価マスタ!$AD$69+N16*単価マスタ!$D$70*単価マスタ!$AD$70+N16*単価マスタ!$D$71*単価マスタ!$AD$71+N16*単価マスタ!$D$72*単価マスタ!$AD$72+N16*単価マスタ!$D$73*単価マスタ!$AD$73+N16*単価マスタ!$D$74*単価マスタ!$AD$74</f>
        <v>0</v>
      </c>
      <c r="P16" s="52">
        <f t="shared" si="3"/>
        <v>0</v>
      </c>
    </row>
    <row r="17" spans="1:17" ht="15" customHeight="1" x14ac:dyDescent="0.15">
      <c r="A17" s="277" t="s">
        <v>208</v>
      </c>
      <c r="B17" s="37"/>
      <c r="C17" s="37"/>
      <c r="D17" s="37"/>
      <c r="E17" s="26"/>
      <c r="F17" s="282">
        <f>E17*単価マスタ!$D$5*単価マスタ!$AF$5+E17*単価マスタ!$D$6*単価マスタ!$AF$6+E17*単価マスタ!$D$7*単価マスタ!$AF$7+E17*単価マスタ!$D$8*単価マスタ!$AF$8+E17*単価マスタ!$D$9*単価マスタ!$AF$9+E17*単価マスタ!$D$10*単価マスタ!$AF$10+E17*単価マスタ!$D$11*単価マスタ!$AF$11+E17*単価マスタ!$D$12*単価マスタ!$AF$12+E17*単価マスタ!$D$13*単価マスタ!$AF$13+E17*単価マスタ!$D$14*単価マスタ!$AF$14+E17*単価マスタ!$D$15*単価マスタ!$AF$15+E17*単価マスタ!$D$16*単価マスタ!$AF$16+E17*単価マスタ!$D$17*単価マスタ!$AF$17+E17*単価マスタ!$D$18*単価マスタ!$AF$18+E17*単価マスタ!$D$19*単価マスタ!$AF$19+E17*単価マスタ!$D$20*単価マスタ!$AF$20+E17*単価マスタ!$D$21*単価マスタ!$AF$21+E17*単価マスタ!$D$22*単価マスタ!$AF$22+E17*単価マスタ!$D$23*単価マスタ!$AF$23+E17*単価マスタ!$D$24*単価マスタ!$AF$24</f>
        <v>0</v>
      </c>
      <c r="G17" s="52">
        <f t="shared" si="0"/>
        <v>0</v>
      </c>
      <c r="H17" s="26"/>
      <c r="I17" s="282">
        <f>H17*単価マスタ!$D$30*単価マスタ!$AF$30+H17*単価マスタ!$D$31*単価マスタ!$AF$31+H17*単価マスタ!$D$32*単価マスタ!$AF$32+H17*単価マスタ!$D$33*単価マスタ!$AF$33+H17*単価マスタ!$D$34*単価マスタ!$AF$34+H17*単価マスタ!$D$35*単価マスタ!$AF$35+H17*単価マスタ!$D$36*単価マスタ!$AF$36+H17*単価マスタ!$D$37*単価マスタ!$AF$37+H17*単価マスタ!$D$38*単価マスタ!$AF$38+H17*単価マスタ!$D$39*単価マスタ!$AF$39+H17*単価マスタ!$D$40*単価マスタ!$AF$40+H17*単価マスタ!$D$41*単価マスタ!$AF$41+H17*単価マスタ!$D$42*単価マスタ!$AF$42+H17*単価マスタ!$D$43*単価マスタ!$AF$43+H17*単価マスタ!$D$44*単価マスタ!$AF$44+H17*単価マスタ!$D$45*単価マスタ!$AF$45+H17*単価マスタ!$D$46*単価マスタ!$AF$46</f>
        <v>0</v>
      </c>
      <c r="J17" s="52">
        <f t="shared" si="1"/>
        <v>0</v>
      </c>
      <c r="K17" s="37"/>
      <c r="L17" s="37"/>
      <c r="M17" s="37"/>
      <c r="N17" s="53">
        <f t="shared" si="2"/>
        <v>0</v>
      </c>
      <c r="O17" s="282">
        <f>N17*単価マスタ!$D$61*単価マスタ!$AF$61+N17*単価マスタ!$D$62*単価マスタ!$AF$62+N17*単価マスタ!$D$63*単価マスタ!$AF$63+N17*単価マスタ!$D$64*単価マスタ!$AF$64+N17*単価マスタ!$D$65*単価マスタ!$AF$65+N17*単価マスタ!$D$66*単価マスタ!$AF$66+N17*単価マスタ!$D$67*単価マスタ!$AF$67+N17*単価マスタ!$D$68*単価マスタ!$AF$68+N17*単価マスタ!$D$69*単価マスタ!$AF$69+N17*単価マスタ!$D$70*単価マスタ!$AF$70+N17*単価マスタ!$D$71*単価マスタ!$AF$71+N17*単価マスタ!$D$72*単価マスタ!$AF$72+N17*単価マスタ!$D$73*単価マスタ!$AF$73+N17*単価マスタ!$D$74*単価マスタ!$AF$74</f>
        <v>0</v>
      </c>
      <c r="P17" s="52">
        <f t="shared" si="3"/>
        <v>0</v>
      </c>
    </row>
    <row r="18" spans="1:17" ht="15" customHeight="1" x14ac:dyDescent="0.15">
      <c r="A18" s="277" t="s">
        <v>209</v>
      </c>
      <c r="B18" s="37"/>
      <c r="C18" s="37"/>
      <c r="D18" s="37"/>
      <c r="E18" s="26"/>
      <c r="F18" s="282">
        <f>E18*単価マスタ!$D$5*単価マスタ!$AH$5+E18*単価マスタ!$D$6*単価マスタ!$AH$6+E18*単価マスタ!$D$7*単価マスタ!$AH$7+E18*単価マスタ!$D$8*単価マスタ!$AH$8+E18*単価マスタ!$D$9*単価マスタ!$AH$9+E18*単価マスタ!$D$10*単価マスタ!$AH$10+E18*単価マスタ!$D$11*単価マスタ!$AH$11+E18*単価マスタ!$D$12*単価マスタ!$AH$12+E18*単価マスタ!$D$13*単価マスタ!$AH$13+E18*単価マスタ!$D$14*単価マスタ!$AH$14+E18*単価マスタ!$D$15*単価マスタ!$AH$15+E18*単価マスタ!$D$16*単価マスタ!$AH$16+E18*単価マスタ!$D$17*単価マスタ!$AH$17+E18*単価マスタ!$D$18*単価マスタ!$AH$18+E18*単価マスタ!$D$19*単価マスタ!$AH$19+E18*単価マスタ!$D$20*単価マスタ!$AH$20+E18*単価マスタ!$D$21*単価マスタ!$AH$21+E18*単価マスタ!$D$22*単価マスタ!$AH$22+E18*単価マスタ!$D$23*単価マスタ!$AH$23+E18*単価マスタ!$D$24*単価マスタ!$AH$24</f>
        <v>0</v>
      </c>
      <c r="G18" s="52">
        <f t="shared" si="0"/>
        <v>0</v>
      </c>
      <c r="H18" s="26"/>
      <c r="I18" s="282">
        <f>H18*単価マスタ!$D$30*単価マスタ!$AH$30+H18*単価マスタ!$D$31*単価マスタ!$AH$31+H18*単価マスタ!$D$32*単価マスタ!$AH$32+H18*単価マスタ!$D$33*単価マスタ!$AH$33+H18*単価マスタ!$D$34*単価マスタ!$AH$34+H18*単価マスタ!$D$35*単価マスタ!$AH$35+H18*単価マスタ!$D$36*単価マスタ!$AH$36+H18*単価マスタ!$D$37*単価マスタ!$AH$37+H18*単価マスタ!$D$38*単価マスタ!$AH$38+H18*単価マスタ!$D$39*単価マスタ!$AH$39+H18*単価マスタ!$D$40*単価マスタ!$AH$40+H18*単価マスタ!$D$41*単価マスタ!$AH$41+H18*単価マスタ!$D$42*単価マスタ!$AH$42+H18*単価マスタ!$D$43*単価マスタ!$AH$43+H18*単価マスタ!$D$44*単価マスタ!$AH$44+H18*単価マスタ!$D$45*単価マスタ!$AH$45+H18*単価マスタ!$D$46*単価マスタ!$AH$46</f>
        <v>0</v>
      </c>
      <c r="J18" s="52">
        <f t="shared" si="1"/>
        <v>0</v>
      </c>
      <c r="K18" s="37"/>
      <c r="L18" s="37"/>
      <c r="M18" s="37"/>
      <c r="N18" s="53">
        <f t="shared" si="2"/>
        <v>0</v>
      </c>
      <c r="O18" s="282">
        <f>N18*単価マスタ!$D$61*単価マスタ!$AH$61+N18*単価マスタ!$D$62*単価マスタ!$AH$62+N18*単価マスタ!$D$63*単価マスタ!$AH$63+N18*単価マスタ!$D$64*単価マスタ!$AH$64+N18*単価マスタ!$D$65*単価マスタ!$AH$65+N18*単価マスタ!$D$66*単価マスタ!$AH$66+N18*単価マスタ!$D$67*単価マスタ!$AH$67+N18*単価マスタ!$D$68*単価マスタ!$AH$68+N18*単価マスタ!$D$69*単価マスタ!$AH$69+N18*単価マスタ!$D$70*単価マスタ!$AH$70+N18*単価マスタ!$D$71*単価マスタ!$AH$71+N18*単価マスタ!$D$72*単価マスタ!$AH$72+N18*単価マスタ!$D$73*単価マスタ!$AH$73+N18*単価マスタ!$D$74*単価マスタ!$AH$74</f>
        <v>0</v>
      </c>
      <c r="P18" s="52">
        <f t="shared" si="3"/>
        <v>0</v>
      </c>
    </row>
    <row r="19" spans="1:17" ht="15" customHeight="1" x14ac:dyDescent="0.15">
      <c r="A19" s="25" t="s">
        <v>34</v>
      </c>
      <c r="B19" s="37"/>
      <c r="C19" s="37"/>
      <c r="D19" s="37"/>
      <c r="E19" s="26"/>
      <c r="F19" s="54"/>
      <c r="G19" s="52">
        <f t="shared" si="0"/>
        <v>0</v>
      </c>
      <c r="H19" s="26"/>
      <c r="I19" s="55"/>
      <c r="J19" s="52">
        <f t="shared" si="1"/>
        <v>0</v>
      </c>
      <c r="K19" s="37"/>
      <c r="L19" s="37"/>
      <c r="M19" s="37"/>
      <c r="N19" s="53"/>
      <c r="O19" s="56"/>
      <c r="P19" s="52"/>
    </row>
    <row r="20" spans="1:17" ht="15" customHeight="1" x14ac:dyDescent="0.15">
      <c r="A20" s="29" t="s">
        <v>19</v>
      </c>
      <c r="B20" s="57">
        <f>SUM(B5:B19)</f>
        <v>0</v>
      </c>
      <c r="C20" s="57">
        <f>SUM(C5:C19)</f>
        <v>0</v>
      </c>
      <c r="D20" s="57">
        <f>SUM(D5:D19)</f>
        <v>0</v>
      </c>
      <c r="E20" s="57"/>
      <c r="F20" s="57"/>
      <c r="G20" s="31"/>
      <c r="H20" s="57"/>
      <c r="I20" s="57"/>
      <c r="J20" s="31"/>
      <c r="K20" s="57">
        <f>SUM(K5:K19)</f>
        <v>0</v>
      </c>
      <c r="L20" s="57">
        <f>SUM(L5:L19)</f>
        <v>0</v>
      </c>
      <c r="M20" s="57">
        <f>SUM(M5:M19)</f>
        <v>0</v>
      </c>
      <c r="N20" s="29"/>
      <c r="O20" s="29"/>
      <c r="P20" s="29"/>
    </row>
    <row r="21" spans="1:17" ht="15" customHeight="1" x14ac:dyDescent="0.15"/>
    <row r="22" spans="1:17" ht="15" customHeight="1" x14ac:dyDescent="0.15">
      <c r="A22" s="154" t="s">
        <v>59</v>
      </c>
      <c r="B22" s="154"/>
      <c r="C22" s="154"/>
      <c r="D22" s="154"/>
      <c r="E22" s="154"/>
      <c r="F22" s="154"/>
      <c r="G22" s="154"/>
      <c r="H22" s="154"/>
      <c r="I22" s="154"/>
      <c r="J22" s="154"/>
      <c r="K22" s="154"/>
      <c r="L22" s="154"/>
      <c r="M22" s="154"/>
      <c r="N22" s="154"/>
      <c r="O22" s="154"/>
    </row>
    <row r="23" spans="1:17" ht="15" customHeight="1" x14ac:dyDescent="0.15">
      <c r="A23" s="139" t="s">
        <v>214</v>
      </c>
    </row>
    <row r="24" spans="1:17" ht="15" customHeight="1" x14ac:dyDescent="0.15">
      <c r="A24" s="147"/>
      <c r="B24" s="148" t="s">
        <v>31</v>
      </c>
      <c r="C24" s="149" t="s">
        <v>178</v>
      </c>
      <c r="D24" s="149"/>
      <c r="E24" s="149"/>
      <c r="F24" s="149"/>
      <c r="G24" s="149"/>
      <c r="H24" s="149"/>
      <c r="I24" s="152" t="s">
        <v>32</v>
      </c>
      <c r="J24" s="153" t="s">
        <v>85</v>
      </c>
      <c r="K24" s="153"/>
      <c r="L24" s="153"/>
      <c r="M24" s="153"/>
      <c r="N24" s="153"/>
      <c r="O24" s="153"/>
      <c r="P24" s="49"/>
      <c r="Q24" s="10"/>
    </row>
    <row r="25" spans="1:17" ht="15" customHeight="1" x14ac:dyDescent="0.15">
      <c r="A25" s="147"/>
      <c r="B25" s="148"/>
      <c r="C25" s="149" t="s">
        <v>46</v>
      </c>
      <c r="D25" s="149"/>
      <c r="E25" s="149"/>
      <c r="F25" s="149" t="s">
        <v>47</v>
      </c>
      <c r="G25" s="149"/>
      <c r="H25" s="149"/>
      <c r="I25" s="152"/>
      <c r="J25" s="153" t="s">
        <v>46</v>
      </c>
      <c r="K25" s="153"/>
      <c r="L25" s="153"/>
      <c r="M25" s="153" t="s">
        <v>47</v>
      </c>
      <c r="N25" s="153"/>
      <c r="O25" s="153"/>
      <c r="P25" s="49"/>
      <c r="Q25" s="10"/>
    </row>
    <row r="26" spans="1:17" ht="15" customHeight="1" x14ac:dyDescent="0.15">
      <c r="A26" s="147"/>
      <c r="B26" s="149"/>
      <c r="C26" s="34" t="s">
        <v>30</v>
      </c>
      <c r="D26" s="34" t="s">
        <v>40</v>
      </c>
      <c r="E26" s="34" t="s">
        <v>39</v>
      </c>
      <c r="F26" s="34" t="s">
        <v>30</v>
      </c>
      <c r="G26" s="34" t="s">
        <v>40</v>
      </c>
      <c r="H26" s="34" t="s">
        <v>39</v>
      </c>
      <c r="I26" s="152"/>
      <c r="J26" s="69" t="s">
        <v>30</v>
      </c>
      <c r="K26" s="69" t="s">
        <v>40</v>
      </c>
      <c r="L26" s="69" t="s">
        <v>39</v>
      </c>
      <c r="M26" s="69" t="s">
        <v>30</v>
      </c>
      <c r="N26" s="69" t="s">
        <v>40</v>
      </c>
      <c r="O26" s="69" t="s">
        <v>39</v>
      </c>
      <c r="P26" s="17"/>
      <c r="Q26" s="17"/>
    </row>
    <row r="27" spans="1:17" ht="15" customHeight="1" x14ac:dyDescent="0.15">
      <c r="A27" s="21" t="s">
        <v>29</v>
      </c>
      <c r="B27" s="63"/>
      <c r="C27" s="64"/>
      <c r="D27" s="64"/>
      <c r="E27" s="64"/>
      <c r="F27" s="64"/>
      <c r="G27" s="64"/>
      <c r="H27" s="64"/>
      <c r="I27" s="63"/>
      <c r="J27" s="64"/>
      <c r="K27" s="64"/>
      <c r="L27" s="64"/>
      <c r="M27" s="64"/>
      <c r="N27" s="64"/>
      <c r="O27" s="64"/>
      <c r="P27" s="50"/>
      <c r="Q27" s="50"/>
    </row>
    <row r="28" spans="1:17" ht="15" customHeight="1" x14ac:dyDescent="0.15">
      <c r="A28" s="25" t="s">
        <v>210</v>
      </c>
      <c r="B28" s="54"/>
      <c r="C28" s="65"/>
      <c r="D28" s="65"/>
      <c r="E28" s="65"/>
      <c r="F28" s="65"/>
      <c r="G28" s="65"/>
      <c r="H28" s="65"/>
      <c r="I28" s="54"/>
      <c r="J28" s="65"/>
      <c r="K28" s="65"/>
      <c r="L28" s="65"/>
      <c r="M28" s="65"/>
      <c r="N28" s="65"/>
      <c r="O28" s="65"/>
      <c r="P28" s="50"/>
      <c r="Q28" s="10"/>
    </row>
    <row r="29" spans="1:17" ht="15" customHeight="1" x14ac:dyDescent="0.15">
      <c r="A29" s="25" t="s">
        <v>211</v>
      </c>
      <c r="B29" s="54"/>
      <c r="C29" s="65"/>
      <c r="D29" s="65"/>
      <c r="E29" s="65"/>
      <c r="F29" s="65"/>
      <c r="G29" s="65"/>
      <c r="H29" s="65"/>
      <c r="I29" s="54"/>
      <c r="J29" s="65"/>
      <c r="K29" s="65"/>
      <c r="L29" s="65"/>
      <c r="M29" s="65"/>
      <c r="N29" s="65"/>
      <c r="O29" s="65"/>
      <c r="P29" s="50"/>
      <c r="Q29" s="10"/>
    </row>
    <row r="30" spans="1:17" ht="15" customHeight="1" x14ac:dyDescent="0.15">
      <c r="A30" s="25" t="s">
        <v>212</v>
      </c>
      <c r="B30" s="54"/>
      <c r="C30" s="65"/>
      <c r="D30" s="65"/>
      <c r="E30" s="65"/>
      <c r="F30" s="65"/>
      <c r="G30" s="65"/>
      <c r="H30" s="65"/>
      <c r="I30" s="54"/>
      <c r="J30" s="65"/>
      <c r="K30" s="65"/>
      <c r="L30" s="65"/>
      <c r="M30" s="65"/>
      <c r="N30" s="65"/>
      <c r="O30" s="65"/>
      <c r="P30" s="50"/>
      <c r="Q30" s="50"/>
    </row>
    <row r="31" spans="1:17" ht="15" customHeight="1" x14ac:dyDescent="0.15">
      <c r="A31" s="70" t="s">
        <v>213</v>
      </c>
      <c r="B31" s="71"/>
      <c r="C31" s="72"/>
      <c r="D31" s="72"/>
      <c r="E31" s="72"/>
      <c r="F31" s="72"/>
      <c r="G31" s="72"/>
      <c r="H31" s="72"/>
      <c r="I31" s="71"/>
      <c r="J31" s="72"/>
      <c r="K31" s="72"/>
      <c r="L31" s="72"/>
      <c r="M31" s="72"/>
      <c r="N31" s="72"/>
      <c r="O31" s="72"/>
      <c r="P31" s="50"/>
      <c r="Q31" s="10"/>
    </row>
    <row r="32" spans="1:17" ht="15" customHeight="1" x14ac:dyDescent="0.15">
      <c r="A32" s="21" t="s">
        <v>61</v>
      </c>
      <c r="B32" s="73"/>
      <c r="C32" s="78">
        <f>B27*C27+B28*C28+B29*C29+B30*C30+B31*C31</f>
        <v>0</v>
      </c>
      <c r="D32" s="78">
        <f>B27*D27+B28*D28+B29*D29+B30*D30+B31*D31</f>
        <v>0</v>
      </c>
      <c r="E32" s="78">
        <f>B27*E27+B28*E28+B29*E29+B30*E30+B31*E31</f>
        <v>0</v>
      </c>
      <c r="F32" s="78">
        <f>B27*F27+B28*F28+B29*F29+B30*F30+B31*F31</f>
        <v>0</v>
      </c>
      <c r="G32" s="78">
        <f>B27*G27+B28*G28+B29*G29+B30*G30+B31*G31</f>
        <v>0</v>
      </c>
      <c r="H32" s="78">
        <f>B27*H27+B28*H28+B29*H29+B30*H30+B31*H31</f>
        <v>0</v>
      </c>
      <c r="I32" s="79"/>
      <c r="J32" s="78">
        <f>I27*J27+I28*J28+I29*J29+I30*J30+I31*J31</f>
        <v>0</v>
      </c>
      <c r="K32" s="78">
        <f>I27*K27+I28*K28+I29*K29+I30*K30+I31*K31</f>
        <v>0</v>
      </c>
      <c r="L32" s="78">
        <f>I27*L27+I28*L28+I29*L29+I30*L30+I31*L31</f>
        <v>0</v>
      </c>
      <c r="M32" s="78">
        <f>I27*M27+I28*M28+I29*M29+I30*M30+I31*M31</f>
        <v>0</v>
      </c>
      <c r="N32" s="78">
        <f>I27*N27+I28*N28+I29*N29+I30*N30+I31*N31</f>
        <v>0</v>
      </c>
      <c r="O32" s="78">
        <f>I27*O27+I28*O28+I29*O29+I30*O30+I31*O31</f>
        <v>0</v>
      </c>
      <c r="P32" s="50"/>
      <c r="Q32" s="50"/>
    </row>
    <row r="33" spans="1:17" ht="15" customHeight="1" x14ac:dyDescent="0.15">
      <c r="A33" s="280" t="s">
        <v>196</v>
      </c>
      <c r="B33" s="58"/>
      <c r="C33" s="68">
        <f t="shared" ref="C33:C47" si="4">$C$32*B5</f>
        <v>0</v>
      </c>
      <c r="D33" s="68">
        <f t="shared" ref="D33:D47" si="5">$D$32*C5</f>
        <v>0</v>
      </c>
      <c r="E33" s="68">
        <f t="shared" ref="E33:E47" si="6">$E$32*D5</f>
        <v>0</v>
      </c>
      <c r="F33" s="68">
        <f t="shared" ref="F33:F47" si="7">$F$32*K5</f>
        <v>0</v>
      </c>
      <c r="G33" s="68">
        <f t="shared" ref="G33:G47" si="8">$G$32*L5</f>
        <v>0</v>
      </c>
      <c r="H33" s="68">
        <f t="shared" ref="H33:H47" si="9">$H$32*M5</f>
        <v>0</v>
      </c>
      <c r="I33" s="68"/>
      <c r="J33" s="68">
        <f t="shared" ref="J33:J47" si="10">$J$32*B5</f>
        <v>0</v>
      </c>
      <c r="K33" s="68">
        <f t="shared" ref="K33:K47" si="11">$K$32*C5</f>
        <v>0</v>
      </c>
      <c r="L33" s="68">
        <f t="shared" ref="L33:L47" si="12">$L$32*D5</f>
        <v>0</v>
      </c>
      <c r="M33" s="68">
        <f t="shared" ref="M33:M47" si="13">$M$32*K5</f>
        <v>0</v>
      </c>
      <c r="N33" s="68">
        <f t="shared" ref="N33:N47" si="14">$N$32*L5</f>
        <v>0</v>
      </c>
      <c r="O33" s="68">
        <f t="shared" ref="O33:O47" si="15">$O$32*M5</f>
        <v>0</v>
      </c>
      <c r="P33" s="51"/>
      <c r="Q33" s="51"/>
    </row>
    <row r="34" spans="1:17" ht="15" customHeight="1" x14ac:dyDescent="0.15">
      <c r="A34" s="280" t="s">
        <v>197</v>
      </c>
      <c r="B34" s="25"/>
      <c r="C34" s="66">
        <f t="shared" si="4"/>
        <v>0</v>
      </c>
      <c r="D34" s="66">
        <f t="shared" si="5"/>
        <v>0</v>
      </c>
      <c r="E34" s="66">
        <f t="shared" si="6"/>
        <v>0</v>
      </c>
      <c r="F34" s="66">
        <f t="shared" si="7"/>
        <v>0</v>
      </c>
      <c r="G34" s="66">
        <f t="shared" si="8"/>
        <v>0</v>
      </c>
      <c r="H34" s="66">
        <f t="shared" si="9"/>
        <v>0</v>
      </c>
      <c r="I34" s="66"/>
      <c r="J34" s="66">
        <f t="shared" si="10"/>
        <v>0</v>
      </c>
      <c r="K34" s="66">
        <f t="shared" si="11"/>
        <v>0</v>
      </c>
      <c r="L34" s="66">
        <f t="shared" si="12"/>
        <v>0</v>
      </c>
      <c r="M34" s="66">
        <f t="shared" si="13"/>
        <v>0</v>
      </c>
      <c r="N34" s="66">
        <f t="shared" si="14"/>
        <v>0</v>
      </c>
      <c r="O34" s="66">
        <f t="shared" si="15"/>
        <v>0</v>
      </c>
      <c r="P34" s="51"/>
      <c r="Q34" s="51"/>
    </row>
    <row r="35" spans="1:17" ht="15" customHeight="1" x14ac:dyDescent="0.15">
      <c r="A35" s="277" t="s">
        <v>198</v>
      </c>
      <c r="B35" s="25"/>
      <c r="C35" s="66">
        <f t="shared" si="4"/>
        <v>0</v>
      </c>
      <c r="D35" s="66">
        <f t="shared" si="5"/>
        <v>0</v>
      </c>
      <c r="E35" s="66">
        <f t="shared" si="6"/>
        <v>0</v>
      </c>
      <c r="F35" s="66">
        <f t="shared" si="7"/>
        <v>0</v>
      </c>
      <c r="G35" s="66">
        <f t="shared" si="8"/>
        <v>0</v>
      </c>
      <c r="H35" s="66">
        <f t="shared" si="9"/>
        <v>0</v>
      </c>
      <c r="I35" s="66"/>
      <c r="J35" s="66">
        <f t="shared" si="10"/>
        <v>0</v>
      </c>
      <c r="K35" s="66">
        <f t="shared" si="11"/>
        <v>0</v>
      </c>
      <c r="L35" s="66">
        <f t="shared" si="12"/>
        <v>0</v>
      </c>
      <c r="M35" s="66">
        <f t="shared" si="13"/>
        <v>0</v>
      </c>
      <c r="N35" s="66">
        <f t="shared" si="14"/>
        <v>0</v>
      </c>
      <c r="O35" s="66">
        <f t="shared" si="15"/>
        <v>0</v>
      </c>
      <c r="P35" s="51"/>
      <c r="Q35" s="51"/>
    </row>
    <row r="36" spans="1:17" ht="15" customHeight="1" x14ac:dyDescent="0.15">
      <c r="A36" s="277" t="s">
        <v>199</v>
      </c>
      <c r="B36" s="25"/>
      <c r="C36" s="66">
        <f t="shared" si="4"/>
        <v>0</v>
      </c>
      <c r="D36" s="66">
        <f t="shared" si="5"/>
        <v>0</v>
      </c>
      <c r="E36" s="66">
        <f t="shared" si="6"/>
        <v>0</v>
      </c>
      <c r="F36" s="66">
        <f t="shared" si="7"/>
        <v>0</v>
      </c>
      <c r="G36" s="66">
        <f t="shared" si="8"/>
        <v>0</v>
      </c>
      <c r="H36" s="66">
        <f t="shared" si="9"/>
        <v>0</v>
      </c>
      <c r="I36" s="66"/>
      <c r="J36" s="66">
        <f t="shared" si="10"/>
        <v>0</v>
      </c>
      <c r="K36" s="66">
        <f t="shared" si="11"/>
        <v>0</v>
      </c>
      <c r="L36" s="66">
        <f t="shared" si="12"/>
        <v>0</v>
      </c>
      <c r="M36" s="66">
        <f t="shared" si="13"/>
        <v>0</v>
      </c>
      <c r="N36" s="66">
        <f t="shared" si="14"/>
        <v>0</v>
      </c>
      <c r="O36" s="66">
        <f t="shared" si="15"/>
        <v>0</v>
      </c>
      <c r="P36" s="51"/>
      <c r="Q36" s="51"/>
    </row>
    <row r="37" spans="1:17" ht="15" customHeight="1" x14ac:dyDescent="0.15">
      <c r="A37" s="277" t="s">
        <v>200</v>
      </c>
      <c r="B37" s="25"/>
      <c r="C37" s="66">
        <f t="shared" si="4"/>
        <v>0</v>
      </c>
      <c r="D37" s="66">
        <f t="shared" si="5"/>
        <v>0</v>
      </c>
      <c r="E37" s="66">
        <f t="shared" si="6"/>
        <v>0</v>
      </c>
      <c r="F37" s="66">
        <f t="shared" si="7"/>
        <v>0</v>
      </c>
      <c r="G37" s="66">
        <f t="shared" si="8"/>
        <v>0</v>
      </c>
      <c r="H37" s="66">
        <f t="shared" si="9"/>
        <v>0</v>
      </c>
      <c r="I37" s="66"/>
      <c r="J37" s="66">
        <f t="shared" si="10"/>
        <v>0</v>
      </c>
      <c r="K37" s="66">
        <f t="shared" si="11"/>
        <v>0</v>
      </c>
      <c r="L37" s="66">
        <f t="shared" si="12"/>
        <v>0</v>
      </c>
      <c r="M37" s="66">
        <f t="shared" si="13"/>
        <v>0</v>
      </c>
      <c r="N37" s="66">
        <f t="shared" si="14"/>
        <v>0</v>
      </c>
      <c r="O37" s="66">
        <f t="shared" si="15"/>
        <v>0</v>
      </c>
      <c r="P37" s="51"/>
      <c r="Q37" s="51"/>
    </row>
    <row r="38" spans="1:17" ht="15" customHeight="1" x14ac:dyDescent="0.15">
      <c r="A38" s="277" t="s">
        <v>201</v>
      </c>
      <c r="B38" s="25"/>
      <c r="C38" s="66">
        <f t="shared" si="4"/>
        <v>0</v>
      </c>
      <c r="D38" s="66">
        <f t="shared" si="5"/>
        <v>0</v>
      </c>
      <c r="E38" s="66">
        <f t="shared" si="6"/>
        <v>0</v>
      </c>
      <c r="F38" s="66">
        <f t="shared" si="7"/>
        <v>0</v>
      </c>
      <c r="G38" s="66">
        <f t="shared" si="8"/>
        <v>0</v>
      </c>
      <c r="H38" s="66">
        <f t="shared" si="9"/>
        <v>0</v>
      </c>
      <c r="I38" s="66"/>
      <c r="J38" s="66">
        <f t="shared" si="10"/>
        <v>0</v>
      </c>
      <c r="K38" s="66">
        <f t="shared" si="11"/>
        <v>0</v>
      </c>
      <c r="L38" s="66">
        <f t="shared" si="12"/>
        <v>0</v>
      </c>
      <c r="M38" s="66">
        <f t="shared" si="13"/>
        <v>0</v>
      </c>
      <c r="N38" s="66">
        <f t="shared" si="14"/>
        <v>0</v>
      </c>
      <c r="O38" s="66">
        <f t="shared" si="15"/>
        <v>0</v>
      </c>
      <c r="P38" s="51"/>
      <c r="Q38" s="51"/>
    </row>
    <row r="39" spans="1:17" ht="15" customHeight="1" x14ac:dyDescent="0.15">
      <c r="A39" s="277" t="s">
        <v>202</v>
      </c>
      <c r="B39" s="25"/>
      <c r="C39" s="66">
        <f t="shared" si="4"/>
        <v>0</v>
      </c>
      <c r="D39" s="66">
        <f t="shared" si="5"/>
        <v>0</v>
      </c>
      <c r="E39" s="66">
        <f t="shared" si="6"/>
        <v>0</v>
      </c>
      <c r="F39" s="66">
        <f t="shared" si="7"/>
        <v>0</v>
      </c>
      <c r="G39" s="66">
        <f t="shared" si="8"/>
        <v>0</v>
      </c>
      <c r="H39" s="66">
        <f t="shared" si="9"/>
        <v>0</v>
      </c>
      <c r="I39" s="66"/>
      <c r="J39" s="66">
        <f t="shared" si="10"/>
        <v>0</v>
      </c>
      <c r="K39" s="66">
        <f t="shared" si="11"/>
        <v>0</v>
      </c>
      <c r="L39" s="66">
        <f t="shared" si="12"/>
        <v>0</v>
      </c>
      <c r="M39" s="66">
        <f t="shared" si="13"/>
        <v>0</v>
      </c>
      <c r="N39" s="66">
        <f t="shared" si="14"/>
        <v>0</v>
      </c>
      <c r="O39" s="66">
        <f t="shared" si="15"/>
        <v>0</v>
      </c>
      <c r="P39" s="51"/>
      <c r="Q39" s="51"/>
    </row>
    <row r="40" spans="1:17" ht="15" customHeight="1" x14ac:dyDescent="0.15">
      <c r="A40" s="277" t="s">
        <v>203</v>
      </c>
      <c r="B40" s="25"/>
      <c r="C40" s="66">
        <f t="shared" si="4"/>
        <v>0</v>
      </c>
      <c r="D40" s="66">
        <f t="shared" si="5"/>
        <v>0</v>
      </c>
      <c r="E40" s="66">
        <f t="shared" si="6"/>
        <v>0</v>
      </c>
      <c r="F40" s="66">
        <f t="shared" si="7"/>
        <v>0</v>
      </c>
      <c r="G40" s="66">
        <f t="shared" si="8"/>
        <v>0</v>
      </c>
      <c r="H40" s="66">
        <f t="shared" si="9"/>
        <v>0</v>
      </c>
      <c r="I40" s="66"/>
      <c r="J40" s="66">
        <f t="shared" si="10"/>
        <v>0</v>
      </c>
      <c r="K40" s="66">
        <f t="shared" si="11"/>
        <v>0</v>
      </c>
      <c r="L40" s="66">
        <f t="shared" si="12"/>
        <v>0</v>
      </c>
      <c r="M40" s="66">
        <f t="shared" si="13"/>
        <v>0</v>
      </c>
      <c r="N40" s="66">
        <f t="shared" si="14"/>
        <v>0</v>
      </c>
      <c r="O40" s="66">
        <f t="shared" si="15"/>
        <v>0</v>
      </c>
      <c r="P40" s="51"/>
      <c r="Q40" s="51"/>
    </row>
    <row r="41" spans="1:17" ht="15" customHeight="1" x14ac:dyDescent="0.15">
      <c r="A41" s="277" t="s">
        <v>204</v>
      </c>
      <c r="B41" s="25"/>
      <c r="C41" s="66">
        <f t="shared" si="4"/>
        <v>0</v>
      </c>
      <c r="D41" s="66">
        <f t="shared" si="5"/>
        <v>0</v>
      </c>
      <c r="E41" s="66">
        <f t="shared" si="6"/>
        <v>0</v>
      </c>
      <c r="F41" s="66">
        <f t="shared" si="7"/>
        <v>0</v>
      </c>
      <c r="G41" s="66">
        <f t="shared" si="8"/>
        <v>0</v>
      </c>
      <c r="H41" s="66">
        <f t="shared" si="9"/>
        <v>0</v>
      </c>
      <c r="I41" s="66"/>
      <c r="J41" s="66">
        <f t="shared" si="10"/>
        <v>0</v>
      </c>
      <c r="K41" s="66">
        <f t="shared" si="11"/>
        <v>0</v>
      </c>
      <c r="L41" s="66">
        <f t="shared" si="12"/>
        <v>0</v>
      </c>
      <c r="M41" s="66">
        <f t="shared" si="13"/>
        <v>0</v>
      </c>
      <c r="N41" s="66">
        <f t="shared" si="14"/>
        <v>0</v>
      </c>
      <c r="O41" s="66">
        <f t="shared" si="15"/>
        <v>0</v>
      </c>
      <c r="P41" s="51"/>
      <c r="Q41" s="51"/>
    </row>
    <row r="42" spans="1:17" ht="15" customHeight="1" x14ac:dyDescent="0.15">
      <c r="A42" s="277" t="s">
        <v>205</v>
      </c>
      <c r="B42" s="25"/>
      <c r="C42" s="66">
        <f t="shared" si="4"/>
        <v>0</v>
      </c>
      <c r="D42" s="66">
        <f t="shared" si="5"/>
        <v>0</v>
      </c>
      <c r="E42" s="66">
        <f t="shared" si="6"/>
        <v>0</v>
      </c>
      <c r="F42" s="66">
        <f t="shared" si="7"/>
        <v>0</v>
      </c>
      <c r="G42" s="66">
        <f t="shared" si="8"/>
        <v>0</v>
      </c>
      <c r="H42" s="66">
        <f t="shared" si="9"/>
        <v>0</v>
      </c>
      <c r="I42" s="66"/>
      <c r="J42" s="66">
        <f t="shared" si="10"/>
        <v>0</v>
      </c>
      <c r="K42" s="66">
        <f t="shared" si="11"/>
        <v>0</v>
      </c>
      <c r="L42" s="66">
        <f t="shared" si="12"/>
        <v>0</v>
      </c>
      <c r="M42" s="66">
        <f t="shared" si="13"/>
        <v>0</v>
      </c>
      <c r="N42" s="66">
        <f t="shared" si="14"/>
        <v>0</v>
      </c>
      <c r="O42" s="66">
        <f t="shared" si="15"/>
        <v>0</v>
      </c>
      <c r="P42" s="51"/>
      <c r="Q42" s="51"/>
    </row>
    <row r="43" spans="1:17" ht="15" customHeight="1" x14ac:dyDescent="0.15">
      <c r="A43" s="277" t="s">
        <v>206</v>
      </c>
      <c r="B43" s="25"/>
      <c r="C43" s="66">
        <f t="shared" si="4"/>
        <v>0</v>
      </c>
      <c r="D43" s="66">
        <f t="shared" si="5"/>
        <v>0</v>
      </c>
      <c r="E43" s="66">
        <f t="shared" si="6"/>
        <v>0</v>
      </c>
      <c r="F43" s="66">
        <f t="shared" si="7"/>
        <v>0</v>
      </c>
      <c r="G43" s="66">
        <f t="shared" si="8"/>
        <v>0</v>
      </c>
      <c r="H43" s="66">
        <f t="shared" si="9"/>
        <v>0</v>
      </c>
      <c r="I43" s="66"/>
      <c r="J43" s="66">
        <f t="shared" si="10"/>
        <v>0</v>
      </c>
      <c r="K43" s="66">
        <f t="shared" si="11"/>
        <v>0</v>
      </c>
      <c r="L43" s="66">
        <f t="shared" si="12"/>
        <v>0</v>
      </c>
      <c r="M43" s="66">
        <f t="shared" si="13"/>
        <v>0</v>
      </c>
      <c r="N43" s="66">
        <f t="shared" si="14"/>
        <v>0</v>
      </c>
      <c r="O43" s="66">
        <f t="shared" si="15"/>
        <v>0</v>
      </c>
      <c r="P43" s="51"/>
      <c r="Q43" s="51"/>
    </row>
    <row r="44" spans="1:17" ht="15" customHeight="1" x14ac:dyDescent="0.15">
      <c r="A44" s="277" t="s">
        <v>207</v>
      </c>
      <c r="B44" s="25"/>
      <c r="C44" s="66">
        <f t="shared" si="4"/>
        <v>0</v>
      </c>
      <c r="D44" s="66">
        <f t="shared" si="5"/>
        <v>0</v>
      </c>
      <c r="E44" s="66">
        <f t="shared" si="6"/>
        <v>0</v>
      </c>
      <c r="F44" s="66">
        <f t="shared" si="7"/>
        <v>0</v>
      </c>
      <c r="G44" s="66">
        <f t="shared" si="8"/>
        <v>0</v>
      </c>
      <c r="H44" s="66">
        <f t="shared" si="9"/>
        <v>0</v>
      </c>
      <c r="I44" s="66"/>
      <c r="J44" s="66">
        <f t="shared" si="10"/>
        <v>0</v>
      </c>
      <c r="K44" s="66">
        <f t="shared" si="11"/>
        <v>0</v>
      </c>
      <c r="L44" s="66">
        <f t="shared" si="12"/>
        <v>0</v>
      </c>
      <c r="M44" s="66">
        <f t="shared" si="13"/>
        <v>0</v>
      </c>
      <c r="N44" s="66">
        <f t="shared" si="14"/>
        <v>0</v>
      </c>
      <c r="O44" s="66">
        <f t="shared" si="15"/>
        <v>0</v>
      </c>
      <c r="P44" s="51"/>
      <c r="Q44" s="51"/>
    </row>
    <row r="45" spans="1:17" ht="15" customHeight="1" x14ac:dyDescent="0.15">
      <c r="A45" s="277" t="s">
        <v>208</v>
      </c>
      <c r="B45" s="25"/>
      <c r="C45" s="66">
        <f t="shared" si="4"/>
        <v>0</v>
      </c>
      <c r="D45" s="66">
        <f t="shared" si="5"/>
        <v>0</v>
      </c>
      <c r="E45" s="66">
        <f t="shared" si="6"/>
        <v>0</v>
      </c>
      <c r="F45" s="66">
        <f t="shared" si="7"/>
        <v>0</v>
      </c>
      <c r="G45" s="66">
        <f t="shared" si="8"/>
        <v>0</v>
      </c>
      <c r="H45" s="66">
        <f t="shared" si="9"/>
        <v>0</v>
      </c>
      <c r="I45" s="66"/>
      <c r="J45" s="66">
        <f t="shared" si="10"/>
        <v>0</v>
      </c>
      <c r="K45" s="66">
        <f t="shared" si="11"/>
        <v>0</v>
      </c>
      <c r="L45" s="66">
        <f t="shared" si="12"/>
        <v>0</v>
      </c>
      <c r="M45" s="66">
        <f t="shared" si="13"/>
        <v>0</v>
      </c>
      <c r="N45" s="66">
        <f t="shared" si="14"/>
        <v>0</v>
      </c>
      <c r="O45" s="66">
        <f t="shared" si="15"/>
        <v>0</v>
      </c>
      <c r="P45" s="51"/>
      <c r="Q45" s="51"/>
    </row>
    <row r="46" spans="1:17" ht="15" customHeight="1" x14ac:dyDescent="0.15">
      <c r="A46" s="277" t="s">
        <v>209</v>
      </c>
      <c r="B46" s="25"/>
      <c r="C46" s="66">
        <f t="shared" si="4"/>
        <v>0</v>
      </c>
      <c r="D46" s="66">
        <f t="shared" si="5"/>
        <v>0</v>
      </c>
      <c r="E46" s="66">
        <f t="shared" si="6"/>
        <v>0</v>
      </c>
      <c r="F46" s="66">
        <f t="shared" si="7"/>
        <v>0</v>
      </c>
      <c r="G46" s="66">
        <f t="shared" si="8"/>
        <v>0</v>
      </c>
      <c r="H46" s="66">
        <f t="shared" si="9"/>
        <v>0</v>
      </c>
      <c r="I46" s="66"/>
      <c r="J46" s="66">
        <f t="shared" si="10"/>
        <v>0</v>
      </c>
      <c r="K46" s="66">
        <f t="shared" si="11"/>
        <v>0</v>
      </c>
      <c r="L46" s="66">
        <f t="shared" si="12"/>
        <v>0</v>
      </c>
      <c r="M46" s="66">
        <f t="shared" si="13"/>
        <v>0</v>
      </c>
      <c r="N46" s="66">
        <f t="shared" si="14"/>
        <v>0</v>
      </c>
      <c r="O46" s="66">
        <f t="shared" si="15"/>
        <v>0</v>
      </c>
      <c r="P46" s="51"/>
      <c r="Q46" s="51"/>
    </row>
    <row r="47" spans="1:17" ht="15" customHeight="1" x14ac:dyDescent="0.15">
      <c r="A47" s="75" t="s">
        <v>34</v>
      </c>
      <c r="B47" s="25"/>
      <c r="C47" s="66">
        <f t="shared" si="4"/>
        <v>0</v>
      </c>
      <c r="D47" s="66">
        <f t="shared" si="5"/>
        <v>0</v>
      </c>
      <c r="E47" s="66">
        <f t="shared" si="6"/>
        <v>0</v>
      </c>
      <c r="F47" s="66">
        <f t="shared" si="7"/>
        <v>0</v>
      </c>
      <c r="G47" s="66">
        <f t="shared" si="8"/>
        <v>0</v>
      </c>
      <c r="H47" s="66">
        <f t="shared" si="9"/>
        <v>0</v>
      </c>
      <c r="I47" s="66"/>
      <c r="J47" s="66">
        <f t="shared" si="10"/>
        <v>0</v>
      </c>
      <c r="K47" s="66">
        <f t="shared" si="11"/>
        <v>0</v>
      </c>
      <c r="L47" s="66">
        <f t="shared" si="12"/>
        <v>0</v>
      </c>
      <c r="M47" s="66">
        <f t="shared" si="13"/>
        <v>0</v>
      </c>
      <c r="N47" s="66">
        <f t="shared" si="14"/>
        <v>0</v>
      </c>
      <c r="O47" s="66">
        <f t="shared" si="15"/>
        <v>0</v>
      </c>
      <c r="P47" s="51"/>
      <c r="Q47" s="51"/>
    </row>
    <row r="48" spans="1:17" ht="15" customHeight="1" x14ac:dyDescent="0.15">
      <c r="A48" s="76" t="s">
        <v>19</v>
      </c>
      <c r="B48" s="29"/>
      <c r="C48" s="67">
        <f>SUM(C33:C47)</f>
        <v>0</v>
      </c>
      <c r="D48" s="67">
        <f t="shared" ref="D48:E48" si="16">SUM(D33:D47)</f>
        <v>0</v>
      </c>
      <c r="E48" s="67">
        <f t="shared" si="16"/>
        <v>0</v>
      </c>
      <c r="F48" s="67">
        <f>SUM(F33:F47)</f>
        <v>0</v>
      </c>
      <c r="G48" s="67">
        <f t="shared" ref="G48" si="17">SUM(G33:G47)</f>
        <v>0</v>
      </c>
      <c r="H48" s="67">
        <f t="shared" ref="H48" si="18">SUM(H33:H47)</f>
        <v>0</v>
      </c>
      <c r="I48" s="67"/>
      <c r="J48" s="67">
        <f>SUM(J33:J47)</f>
        <v>0</v>
      </c>
      <c r="K48" s="67">
        <f t="shared" ref="K48" si="19">SUM(K33:K47)</f>
        <v>0</v>
      </c>
      <c r="L48" s="67">
        <f t="shared" ref="L48" si="20">SUM(L33:L47)</f>
        <v>0</v>
      </c>
      <c r="M48" s="67">
        <f>SUM(M33:M47)</f>
        <v>0</v>
      </c>
      <c r="N48" s="67">
        <f t="shared" ref="N48" si="21">SUM(N33:N47)</f>
        <v>0</v>
      </c>
      <c r="O48" s="67">
        <f t="shared" ref="O48" si="22">SUM(O33:O47)</f>
        <v>0</v>
      </c>
      <c r="P48" s="51"/>
      <c r="Q48" s="51"/>
    </row>
    <row r="49" spans="1:15" x14ac:dyDescent="0.15">
      <c r="A49" s="21" t="s">
        <v>60</v>
      </c>
      <c r="B49" s="73"/>
      <c r="C49" s="73"/>
      <c r="D49" s="73"/>
      <c r="E49" s="73"/>
      <c r="F49" s="73"/>
      <c r="G49" s="73"/>
      <c r="H49" s="73"/>
      <c r="I49" s="74"/>
      <c r="J49" s="73"/>
      <c r="K49" s="73"/>
      <c r="L49" s="73"/>
      <c r="M49" s="73"/>
      <c r="N49" s="73"/>
      <c r="O49" s="73"/>
    </row>
    <row r="50" spans="1:15" x14ac:dyDescent="0.15">
      <c r="A50" s="280" t="s">
        <v>196</v>
      </c>
      <c r="B50" s="58"/>
      <c r="C50" s="77">
        <f t="shared" ref="C50:C63" si="23">C33*(E5+H5)</f>
        <v>0</v>
      </c>
      <c r="D50" s="77">
        <f t="shared" ref="D50:D63" si="24">D33*(E5+H5)</f>
        <v>0</v>
      </c>
      <c r="E50" s="77">
        <f t="shared" ref="E50:E63" si="25">E33*(E5+H5)</f>
        <v>0</v>
      </c>
      <c r="F50" s="77">
        <f t="shared" ref="F50:F63" si="26">F33*N5</f>
        <v>0</v>
      </c>
      <c r="G50" s="77">
        <f t="shared" ref="G50:G63" si="27">G33*N5</f>
        <v>0</v>
      </c>
      <c r="H50" s="77">
        <f t="shared" ref="H50:H64" si="28">H33*N5</f>
        <v>0</v>
      </c>
      <c r="I50" s="77"/>
      <c r="J50" s="77">
        <f t="shared" ref="J50:J63" si="29">J33*(E5+H5)</f>
        <v>0</v>
      </c>
      <c r="K50" s="77">
        <f t="shared" ref="K50:K63" si="30">K33*(E5+H5)</f>
        <v>0</v>
      </c>
      <c r="L50" s="77">
        <f t="shared" ref="L50:L64" si="31">L33*(E5+H5)</f>
        <v>0</v>
      </c>
      <c r="M50" s="77">
        <f t="shared" ref="M50:M63" si="32">M33*N5</f>
        <v>0</v>
      </c>
      <c r="N50" s="77">
        <f t="shared" ref="N50:N63" si="33">N33*N5</f>
        <v>0</v>
      </c>
      <c r="O50" s="77">
        <f t="shared" ref="O50:O63" si="34">O33*N5</f>
        <v>0</v>
      </c>
    </row>
    <row r="51" spans="1:15" x14ac:dyDescent="0.15">
      <c r="A51" s="280" t="s">
        <v>197</v>
      </c>
      <c r="B51" s="25"/>
      <c r="C51" s="77">
        <f t="shared" si="23"/>
        <v>0</v>
      </c>
      <c r="D51" s="28">
        <f t="shared" si="24"/>
        <v>0</v>
      </c>
      <c r="E51" s="28">
        <f t="shared" si="25"/>
        <v>0</v>
      </c>
      <c r="F51" s="77">
        <f t="shared" si="26"/>
        <v>0</v>
      </c>
      <c r="G51" s="77">
        <f t="shared" si="27"/>
        <v>0</v>
      </c>
      <c r="H51" s="77">
        <f t="shared" si="28"/>
        <v>0</v>
      </c>
      <c r="I51" s="28"/>
      <c r="J51" s="77">
        <f t="shared" si="29"/>
        <v>0</v>
      </c>
      <c r="K51" s="77">
        <f t="shared" si="30"/>
        <v>0</v>
      </c>
      <c r="L51" s="77">
        <f t="shared" si="31"/>
        <v>0</v>
      </c>
      <c r="M51" s="77">
        <f t="shared" si="32"/>
        <v>0</v>
      </c>
      <c r="N51" s="77">
        <f t="shared" si="33"/>
        <v>0</v>
      </c>
      <c r="O51" s="77">
        <f t="shared" si="34"/>
        <v>0</v>
      </c>
    </row>
    <row r="52" spans="1:15" x14ac:dyDescent="0.15">
      <c r="A52" s="277" t="s">
        <v>198</v>
      </c>
      <c r="B52" s="25"/>
      <c r="C52" s="28">
        <f t="shared" si="23"/>
        <v>0</v>
      </c>
      <c r="D52" s="28">
        <f t="shared" si="24"/>
        <v>0</v>
      </c>
      <c r="E52" s="28">
        <f t="shared" si="25"/>
        <v>0</v>
      </c>
      <c r="F52" s="77">
        <f t="shared" si="26"/>
        <v>0</v>
      </c>
      <c r="G52" s="77">
        <f t="shared" si="27"/>
        <v>0</v>
      </c>
      <c r="H52" s="77">
        <f t="shared" si="28"/>
        <v>0</v>
      </c>
      <c r="I52" s="28"/>
      <c r="J52" s="77">
        <f t="shared" si="29"/>
        <v>0</v>
      </c>
      <c r="K52" s="77">
        <f t="shared" si="30"/>
        <v>0</v>
      </c>
      <c r="L52" s="77">
        <f t="shared" si="31"/>
        <v>0</v>
      </c>
      <c r="M52" s="77">
        <f t="shared" si="32"/>
        <v>0</v>
      </c>
      <c r="N52" s="77">
        <f t="shared" si="33"/>
        <v>0</v>
      </c>
      <c r="O52" s="77">
        <f t="shared" si="34"/>
        <v>0</v>
      </c>
    </row>
    <row r="53" spans="1:15" x14ac:dyDescent="0.15">
      <c r="A53" s="277" t="s">
        <v>199</v>
      </c>
      <c r="B53" s="25"/>
      <c r="C53" s="28">
        <f t="shared" si="23"/>
        <v>0</v>
      </c>
      <c r="D53" s="28">
        <f t="shared" si="24"/>
        <v>0</v>
      </c>
      <c r="E53" s="28">
        <f t="shared" si="25"/>
        <v>0</v>
      </c>
      <c r="F53" s="77">
        <f t="shared" si="26"/>
        <v>0</v>
      </c>
      <c r="G53" s="77">
        <f t="shared" si="27"/>
        <v>0</v>
      </c>
      <c r="H53" s="77">
        <f t="shared" si="28"/>
        <v>0</v>
      </c>
      <c r="I53" s="28"/>
      <c r="J53" s="77">
        <f t="shared" si="29"/>
        <v>0</v>
      </c>
      <c r="K53" s="77">
        <f t="shared" si="30"/>
        <v>0</v>
      </c>
      <c r="L53" s="77">
        <f t="shared" si="31"/>
        <v>0</v>
      </c>
      <c r="M53" s="77">
        <f t="shared" si="32"/>
        <v>0</v>
      </c>
      <c r="N53" s="77">
        <f t="shared" si="33"/>
        <v>0</v>
      </c>
      <c r="O53" s="77">
        <f t="shared" si="34"/>
        <v>0</v>
      </c>
    </row>
    <row r="54" spans="1:15" x14ac:dyDescent="0.15">
      <c r="A54" s="277" t="s">
        <v>200</v>
      </c>
      <c r="B54" s="25"/>
      <c r="C54" s="28">
        <f t="shared" si="23"/>
        <v>0</v>
      </c>
      <c r="D54" s="28">
        <f t="shared" si="24"/>
        <v>0</v>
      </c>
      <c r="E54" s="28">
        <f t="shared" si="25"/>
        <v>0</v>
      </c>
      <c r="F54" s="77">
        <f t="shared" si="26"/>
        <v>0</v>
      </c>
      <c r="G54" s="77">
        <f t="shared" si="27"/>
        <v>0</v>
      </c>
      <c r="H54" s="77">
        <f t="shared" si="28"/>
        <v>0</v>
      </c>
      <c r="I54" s="28"/>
      <c r="J54" s="77">
        <f t="shared" si="29"/>
        <v>0</v>
      </c>
      <c r="K54" s="77">
        <f t="shared" si="30"/>
        <v>0</v>
      </c>
      <c r="L54" s="77">
        <f t="shared" si="31"/>
        <v>0</v>
      </c>
      <c r="M54" s="77">
        <f t="shared" si="32"/>
        <v>0</v>
      </c>
      <c r="N54" s="77">
        <f t="shared" si="33"/>
        <v>0</v>
      </c>
      <c r="O54" s="77">
        <f t="shared" si="34"/>
        <v>0</v>
      </c>
    </row>
    <row r="55" spans="1:15" x14ac:dyDescent="0.15">
      <c r="A55" s="277" t="s">
        <v>201</v>
      </c>
      <c r="B55" s="25"/>
      <c r="C55" s="28">
        <f t="shared" si="23"/>
        <v>0</v>
      </c>
      <c r="D55" s="28">
        <f t="shared" si="24"/>
        <v>0</v>
      </c>
      <c r="E55" s="28">
        <f t="shared" si="25"/>
        <v>0</v>
      </c>
      <c r="F55" s="77">
        <f t="shared" si="26"/>
        <v>0</v>
      </c>
      <c r="G55" s="77">
        <f t="shared" si="27"/>
        <v>0</v>
      </c>
      <c r="H55" s="77">
        <f t="shared" si="28"/>
        <v>0</v>
      </c>
      <c r="I55" s="28"/>
      <c r="J55" s="77">
        <f t="shared" si="29"/>
        <v>0</v>
      </c>
      <c r="K55" s="77">
        <f t="shared" si="30"/>
        <v>0</v>
      </c>
      <c r="L55" s="77">
        <f t="shared" si="31"/>
        <v>0</v>
      </c>
      <c r="M55" s="77">
        <f t="shared" si="32"/>
        <v>0</v>
      </c>
      <c r="N55" s="77">
        <f t="shared" si="33"/>
        <v>0</v>
      </c>
      <c r="O55" s="77">
        <f t="shared" si="34"/>
        <v>0</v>
      </c>
    </row>
    <row r="56" spans="1:15" x14ac:dyDescent="0.15">
      <c r="A56" s="277" t="s">
        <v>202</v>
      </c>
      <c r="B56" s="25"/>
      <c r="C56" s="28">
        <f t="shared" si="23"/>
        <v>0</v>
      </c>
      <c r="D56" s="28">
        <f t="shared" si="24"/>
        <v>0</v>
      </c>
      <c r="E56" s="28">
        <f t="shared" si="25"/>
        <v>0</v>
      </c>
      <c r="F56" s="77">
        <f t="shared" si="26"/>
        <v>0</v>
      </c>
      <c r="G56" s="77">
        <f t="shared" si="27"/>
        <v>0</v>
      </c>
      <c r="H56" s="77">
        <f t="shared" si="28"/>
        <v>0</v>
      </c>
      <c r="I56" s="28"/>
      <c r="J56" s="77">
        <f t="shared" si="29"/>
        <v>0</v>
      </c>
      <c r="K56" s="77">
        <f t="shared" si="30"/>
        <v>0</v>
      </c>
      <c r="L56" s="77">
        <f t="shared" si="31"/>
        <v>0</v>
      </c>
      <c r="M56" s="77">
        <f t="shared" si="32"/>
        <v>0</v>
      </c>
      <c r="N56" s="77">
        <f t="shared" si="33"/>
        <v>0</v>
      </c>
      <c r="O56" s="77">
        <f t="shared" si="34"/>
        <v>0</v>
      </c>
    </row>
    <row r="57" spans="1:15" x14ac:dyDescent="0.15">
      <c r="A57" s="277" t="s">
        <v>203</v>
      </c>
      <c r="B57" s="25"/>
      <c r="C57" s="28">
        <f t="shared" si="23"/>
        <v>0</v>
      </c>
      <c r="D57" s="28">
        <f t="shared" si="24"/>
        <v>0</v>
      </c>
      <c r="E57" s="28">
        <f t="shared" si="25"/>
        <v>0</v>
      </c>
      <c r="F57" s="77">
        <f t="shared" si="26"/>
        <v>0</v>
      </c>
      <c r="G57" s="77">
        <f t="shared" si="27"/>
        <v>0</v>
      </c>
      <c r="H57" s="77">
        <f t="shared" si="28"/>
        <v>0</v>
      </c>
      <c r="I57" s="28"/>
      <c r="J57" s="77">
        <f t="shared" si="29"/>
        <v>0</v>
      </c>
      <c r="K57" s="77">
        <f t="shared" si="30"/>
        <v>0</v>
      </c>
      <c r="L57" s="77">
        <f t="shared" si="31"/>
        <v>0</v>
      </c>
      <c r="M57" s="77">
        <f t="shared" si="32"/>
        <v>0</v>
      </c>
      <c r="N57" s="77">
        <f t="shared" si="33"/>
        <v>0</v>
      </c>
      <c r="O57" s="77">
        <f t="shared" si="34"/>
        <v>0</v>
      </c>
    </row>
    <row r="58" spans="1:15" x14ac:dyDescent="0.15">
      <c r="A58" s="277" t="s">
        <v>204</v>
      </c>
      <c r="B58" s="25"/>
      <c r="C58" s="28">
        <f t="shared" si="23"/>
        <v>0</v>
      </c>
      <c r="D58" s="28">
        <f t="shared" si="24"/>
        <v>0</v>
      </c>
      <c r="E58" s="28">
        <f t="shared" si="25"/>
        <v>0</v>
      </c>
      <c r="F58" s="77">
        <f t="shared" si="26"/>
        <v>0</v>
      </c>
      <c r="G58" s="77">
        <f t="shared" si="27"/>
        <v>0</v>
      </c>
      <c r="H58" s="77">
        <f t="shared" si="28"/>
        <v>0</v>
      </c>
      <c r="I58" s="28"/>
      <c r="J58" s="77">
        <f t="shared" si="29"/>
        <v>0</v>
      </c>
      <c r="K58" s="77">
        <f t="shared" si="30"/>
        <v>0</v>
      </c>
      <c r="L58" s="77">
        <f t="shared" si="31"/>
        <v>0</v>
      </c>
      <c r="M58" s="77">
        <f t="shared" si="32"/>
        <v>0</v>
      </c>
      <c r="N58" s="77">
        <f t="shared" si="33"/>
        <v>0</v>
      </c>
      <c r="O58" s="77">
        <f t="shared" si="34"/>
        <v>0</v>
      </c>
    </row>
    <row r="59" spans="1:15" x14ac:dyDescent="0.15">
      <c r="A59" s="277" t="s">
        <v>205</v>
      </c>
      <c r="B59" s="25"/>
      <c r="C59" s="28">
        <f t="shared" si="23"/>
        <v>0</v>
      </c>
      <c r="D59" s="28">
        <f t="shared" si="24"/>
        <v>0</v>
      </c>
      <c r="E59" s="28">
        <f t="shared" si="25"/>
        <v>0</v>
      </c>
      <c r="F59" s="77">
        <f t="shared" si="26"/>
        <v>0</v>
      </c>
      <c r="G59" s="77">
        <f t="shared" si="27"/>
        <v>0</v>
      </c>
      <c r="H59" s="77">
        <f t="shared" si="28"/>
        <v>0</v>
      </c>
      <c r="I59" s="28"/>
      <c r="J59" s="77">
        <f t="shared" si="29"/>
        <v>0</v>
      </c>
      <c r="K59" s="77">
        <f t="shared" si="30"/>
        <v>0</v>
      </c>
      <c r="L59" s="77">
        <f t="shared" si="31"/>
        <v>0</v>
      </c>
      <c r="M59" s="77">
        <f t="shared" si="32"/>
        <v>0</v>
      </c>
      <c r="N59" s="77">
        <f t="shared" si="33"/>
        <v>0</v>
      </c>
      <c r="O59" s="77">
        <f t="shared" si="34"/>
        <v>0</v>
      </c>
    </row>
    <row r="60" spans="1:15" x14ac:dyDescent="0.15">
      <c r="A60" s="277" t="s">
        <v>206</v>
      </c>
      <c r="B60" s="25"/>
      <c r="C60" s="28">
        <f t="shared" si="23"/>
        <v>0</v>
      </c>
      <c r="D60" s="28">
        <f t="shared" si="24"/>
        <v>0</v>
      </c>
      <c r="E60" s="28">
        <f t="shared" si="25"/>
        <v>0</v>
      </c>
      <c r="F60" s="77">
        <f t="shared" si="26"/>
        <v>0</v>
      </c>
      <c r="G60" s="77">
        <f t="shared" si="27"/>
        <v>0</v>
      </c>
      <c r="H60" s="77">
        <f t="shared" si="28"/>
        <v>0</v>
      </c>
      <c r="I60" s="28"/>
      <c r="J60" s="77">
        <f t="shared" si="29"/>
        <v>0</v>
      </c>
      <c r="K60" s="77">
        <f t="shared" si="30"/>
        <v>0</v>
      </c>
      <c r="L60" s="77">
        <f t="shared" si="31"/>
        <v>0</v>
      </c>
      <c r="M60" s="77">
        <f t="shared" si="32"/>
        <v>0</v>
      </c>
      <c r="N60" s="77">
        <f t="shared" si="33"/>
        <v>0</v>
      </c>
      <c r="O60" s="77">
        <f t="shared" si="34"/>
        <v>0</v>
      </c>
    </row>
    <row r="61" spans="1:15" x14ac:dyDescent="0.15">
      <c r="A61" s="277" t="s">
        <v>207</v>
      </c>
      <c r="B61" s="25"/>
      <c r="C61" s="28">
        <f t="shared" si="23"/>
        <v>0</v>
      </c>
      <c r="D61" s="28">
        <f t="shared" si="24"/>
        <v>0</v>
      </c>
      <c r="E61" s="28">
        <f t="shared" si="25"/>
        <v>0</v>
      </c>
      <c r="F61" s="77">
        <f t="shared" si="26"/>
        <v>0</v>
      </c>
      <c r="G61" s="77">
        <f t="shared" si="27"/>
        <v>0</v>
      </c>
      <c r="H61" s="77">
        <f t="shared" si="28"/>
        <v>0</v>
      </c>
      <c r="I61" s="28"/>
      <c r="J61" s="77">
        <f t="shared" si="29"/>
        <v>0</v>
      </c>
      <c r="K61" s="77">
        <f t="shared" si="30"/>
        <v>0</v>
      </c>
      <c r="L61" s="77">
        <f t="shared" si="31"/>
        <v>0</v>
      </c>
      <c r="M61" s="77">
        <f t="shared" si="32"/>
        <v>0</v>
      </c>
      <c r="N61" s="77">
        <f t="shared" si="33"/>
        <v>0</v>
      </c>
      <c r="O61" s="77">
        <f t="shared" si="34"/>
        <v>0</v>
      </c>
    </row>
    <row r="62" spans="1:15" x14ac:dyDescent="0.15">
      <c r="A62" s="277" t="s">
        <v>208</v>
      </c>
      <c r="B62" s="25"/>
      <c r="C62" s="28">
        <f t="shared" si="23"/>
        <v>0</v>
      </c>
      <c r="D62" s="28">
        <f t="shared" si="24"/>
        <v>0</v>
      </c>
      <c r="E62" s="28">
        <f t="shared" si="25"/>
        <v>0</v>
      </c>
      <c r="F62" s="77">
        <f t="shared" si="26"/>
        <v>0</v>
      </c>
      <c r="G62" s="77">
        <f t="shared" si="27"/>
        <v>0</v>
      </c>
      <c r="H62" s="77">
        <f t="shared" si="28"/>
        <v>0</v>
      </c>
      <c r="I62" s="28"/>
      <c r="J62" s="77">
        <f t="shared" si="29"/>
        <v>0</v>
      </c>
      <c r="K62" s="77">
        <f t="shared" si="30"/>
        <v>0</v>
      </c>
      <c r="L62" s="77">
        <f t="shared" si="31"/>
        <v>0</v>
      </c>
      <c r="M62" s="77">
        <f t="shared" si="32"/>
        <v>0</v>
      </c>
      <c r="N62" s="77">
        <f t="shared" si="33"/>
        <v>0</v>
      </c>
      <c r="O62" s="77">
        <f t="shared" si="34"/>
        <v>0</v>
      </c>
    </row>
    <row r="63" spans="1:15" x14ac:dyDescent="0.15">
      <c r="A63" s="277" t="s">
        <v>209</v>
      </c>
      <c r="B63" s="25"/>
      <c r="C63" s="28">
        <f t="shared" si="23"/>
        <v>0</v>
      </c>
      <c r="D63" s="28">
        <f t="shared" si="24"/>
        <v>0</v>
      </c>
      <c r="E63" s="28">
        <f t="shared" si="25"/>
        <v>0</v>
      </c>
      <c r="F63" s="77">
        <f t="shared" si="26"/>
        <v>0</v>
      </c>
      <c r="G63" s="77">
        <f t="shared" si="27"/>
        <v>0</v>
      </c>
      <c r="H63" s="77">
        <f t="shared" si="28"/>
        <v>0</v>
      </c>
      <c r="I63" s="28"/>
      <c r="J63" s="77">
        <f t="shared" si="29"/>
        <v>0</v>
      </c>
      <c r="K63" s="77">
        <f t="shared" si="30"/>
        <v>0</v>
      </c>
      <c r="L63" s="77">
        <f t="shared" si="31"/>
        <v>0</v>
      </c>
      <c r="M63" s="77">
        <f t="shared" si="32"/>
        <v>0</v>
      </c>
      <c r="N63" s="77">
        <f t="shared" si="33"/>
        <v>0</v>
      </c>
      <c r="O63" s="77">
        <f t="shared" si="34"/>
        <v>0</v>
      </c>
    </row>
    <row r="64" spans="1:15" x14ac:dyDescent="0.15">
      <c r="A64" s="75" t="s">
        <v>34</v>
      </c>
      <c r="B64" s="25"/>
      <c r="C64" s="28">
        <f t="shared" ref="C64" si="35">C47*(E19+H19)</f>
        <v>0</v>
      </c>
      <c r="D64" s="28">
        <f t="shared" ref="D64" si="36">D47*(E19+H19)</f>
        <v>0</v>
      </c>
      <c r="E64" s="28">
        <f t="shared" ref="E64" si="37">E47*(E19+H19)</f>
        <v>0</v>
      </c>
      <c r="F64" s="77">
        <f t="shared" ref="F64" si="38">F47*N19</f>
        <v>0</v>
      </c>
      <c r="G64" s="77">
        <f t="shared" ref="G64" si="39">G47*N19</f>
        <v>0</v>
      </c>
      <c r="H64" s="77">
        <f t="shared" si="28"/>
        <v>0</v>
      </c>
      <c r="I64" s="28"/>
      <c r="J64" s="77">
        <f t="shared" ref="J64" si="40">J47*(E19+H19)</f>
        <v>0</v>
      </c>
      <c r="K64" s="77">
        <f t="shared" ref="K64" si="41">K47*(E19+H19)</f>
        <v>0</v>
      </c>
      <c r="L64" s="77">
        <f t="shared" si="31"/>
        <v>0</v>
      </c>
      <c r="M64" s="77">
        <f t="shared" ref="M64" si="42">M47*N19</f>
        <v>0</v>
      </c>
      <c r="N64" s="77">
        <f t="shared" ref="N64" si="43">N47*N19</f>
        <v>0</v>
      </c>
      <c r="O64" s="77">
        <f t="shared" ref="O64" si="44">O47*N19</f>
        <v>0</v>
      </c>
    </row>
    <row r="65" spans="1:15" x14ac:dyDescent="0.15">
      <c r="A65" s="76" t="s">
        <v>19</v>
      </c>
      <c r="B65" s="29"/>
      <c r="C65" s="32">
        <f>SUM(C50:C64)</f>
        <v>0</v>
      </c>
      <c r="D65" s="32">
        <f t="shared" ref="D65:E65" si="45">SUM(D50:D64)</f>
        <v>0</v>
      </c>
      <c r="E65" s="32">
        <f t="shared" si="45"/>
        <v>0</v>
      </c>
      <c r="F65" s="32">
        <f>SUM(F50:F64)</f>
        <v>0</v>
      </c>
      <c r="G65" s="32">
        <f t="shared" ref="G65:H65" si="46">SUM(G50:G64)</f>
        <v>0</v>
      </c>
      <c r="H65" s="32">
        <f t="shared" si="46"/>
        <v>0</v>
      </c>
      <c r="I65" s="32"/>
      <c r="J65" s="32">
        <f>SUM(J50:J64)</f>
        <v>0</v>
      </c>
      <c r="K65" s="32">
        <f t="shared" ref="K65:L65" si="47">SUM(K50:K64)</f>
        <v>0</v>
      </c>
      <c r="L65" s="32">
        <f t="shared" si="47"/>
        <v>0</v>
      </c>
      <c r="M65" s="32">
        <f>SUM(M50:M64)</f>
        <v>0</v>
      </c>
      <c r="N65" s="32">
        <f t="shared" ref="N65:O65" si="48">SUM(N50:N64)</f>
        <v>0</v>
      </c>
      <c r="O65" s="32">
        <f t="shared" si="48"/>
        <v>0</v>
      </c>
    </row>
    <row r="66" spans="1:15" x14ac:dyDescent="0.15">
      <c r="A66" s="21" t="s">
        <v>62</v>
      </c>
      <c r="B66" s="73"/>
      <c r="C66" s="73"/>
      <c r="D66" s="73"/>
      <c r="E66" s="73"/>
      <c r="F66" s="73"/>
      <c r="G66" s="73"/>
      <c r="H66" s="73"/>
      <c r="I66" s="74"/>
      <c r="J66" s="73"/>
      <c r="K66" s="73"/>
      <c r="L66" s="73"/>
      <c r="M66" s="73"/>
      <c r="N66" s="73"/>
      <c r="O66" s="73"/>
    </row>
    <row r="67" spans="1:15" x14ac:dyDescent="0.15">
      <c r="A67" s="280" t="s">
        <v>196</v>
      </c>
      <c r="B67" s="58"/>
      <c r="C67" s="77">
        <f t="shared" ref="C67:C80" si="49">C33*(F5+I5)</f>
        <v>0</v>
      </c>
      <c r="D67" s="77">
        <f t="shared" ref="D67:D80" si="50">D33*(F5+I5)</f>
        <v>0</v>
      </c>
      <c r="E67" s="77">
        <f t="shared" ref="E67:E81" si="51">E33*(F5+I5)</f>
        <v>0</v>
      </c>
      <c r="F67" s="77">
        <f t="shared" ref="F67:F80" si="52">F33*O5</f>
        <v>0</v>
      </c>
      <c r="G67" s="77">
        <f t="shared" ref="G67:G80" si="53">G33*O5</f>
        <v>0</v>
      </c>
      <c r="H67" s="77">
        <f t="shared" ref="H67:H80" si="54">H33*O5</f>
        <v>0</v>
      </c>
      <c r="I67" s="77"/>
      <c r="J67" s="77">
        <f t="shared" ref="J67:J80" si="55">J33*(F5+I5)</f>
        <v>0</v>
      </c>
      <c r="K67" s="77">
        <f t="shared" ref="K67:K80" si="56">K33*(F5+I5)</f>
        <v>0</v>
      </c>
      <c r="L67" s="77">
        <f t="shared" ref="L67:L80" si="57">L33*(F5+I5)</f>
        <v>0</v>
      </c>
      <c r="M67" s="77">
        <f t="shared" ref="M67:M80" si="58">M33*O5</f>
        <v>0</v>
      </c>
      <c r="N67" s="77">
        <f t="shared" ref="N67:N80" si="59">N33*O5</f>
        <v>0</v>
      </c>
      <c r="O67" s="77">
        <f t="shared" ref="O67:O80" si="60">O33*O5</f>
        <v>0</v>
      </c>
    </row>
    <row r="68" spans="1:15" x14ac:dyDescent="0.15">
      <c r="A68" s="280" t="s">
        <v>197</v>
      </c>
      <c r="B68" s="25"/>
      <c r="C68" s="77">
        <f t="shared" si="49"/>
        <v>0</v>
      </c>
      <c r="D68" s="77">
        <f t="shared" si="50"/>
        <v>0</v>
      </c>
      <c r="E68" s="77">
        <f t="shared" si="51"/>
        <v>0</v>
      </c>
      <c r="F68" s="77">
        <f t="shared" si="52"/>
        <v>0</v>
      </c>
      <c r="G68" s="77">
        <f t="shared" si="53"/>
        <v>0</v>
      </c>
      <c r="H68" s="77">
        <f t="shared" si="54"/>
        <v>0</v>
      </c>
      <c r="I68" s="28"/>
      <c r="J68" s="77">
        <f t="shared" si="55"/>
        <v>0</v>
      </c>
      <c r="K68" s="77">
        <f t="shared" si="56"/>
        <v>0</v>
      </c>
      <c r="L68" s="77">
        <f t="shared" si="57"/>
        <v>0</v>
      </c>
      <c r="M68" s="77">
        <f t="shared" si="58"/>
        <v>0</v>
      </c>
      <c r="N68" s="77">
        <f t="shared" si="59"/>
        <v>0</v>
      </c>
      <c r="O68" s="77">
        <f t="shared" si="60"/>
        <v>0</v>
      </c>
    </row>
    <row r="69" spans="1:15" x14ac:dyDescent="0.15">
      <c r="A69" s="277" t="s">
        <v>198</v>
      </c>
      <c r="B69" s="25"/>
      <c r="C69" s="77">
        <f t="shared" si="49"/>
        <v>0</v>
      </c>
      <c r="D69" s="77">
        <f t="shared" si="50"/>
        <v>0</v>
      </c>
      <c r="E69" s="77">
        <f t="shared" si="51"/>
        <v>0</v>
      </c>
      <c r="F69" s="77">
        <f t="shared" si="52"/>
        <v>0</v>
      </c>
      <c r="G69" s="77">
        <f t="shared" si="53"/>
        <v>0</v>
      </c>
      <c r="H69" s="77">
        <f t="shared" si="54"/>
        <v>0</v>
      </c>
      <c r="I69" s="28"/>
      <c r="J69" s="77">
        <f t="shared" si="55"/>
        <v>0</v>
      </c>
      <c r="K69" s="77">
        <f t="shared" si="56"/>
        <v>0</v>
      </c>
      <c r="L69" s="77">
        <f t="shared" si="57"/>
        <v>0</v>
      </c>
      <c r="M69" s="77">
        <f t="shared" si="58"/>
        <v>0</v>
      </c>
      <c r="N69" s="77">
        <f t="shared" si="59"/>
        <v>0</v>
      </c>
      <c r="O69" s="77">
        <f t="shared" si="60"/>
        <v>0</v>
      </c>
    </row>
    <row r="70" spans="1:15" x14ac:dyDescent="0.15">
      <c r="A70" s="277" t="s">
        <v>199</v>
      </c>
      <c r="B70" s="25"/>
      <c r="C70" s="77">
        <f t="shared" si="49"/>
        <v>0</v>
      </c>
      <c r="D70" s="77">
        <f t="shared" si="50"/>
        <v>0</v>
      </c>
      <c r="E70" s="77">
        <f t="shared" si="51"/>
        <v>0</v>
      </c>
      <c r="F70" s="77">
        <f t="shared" si="52"/>
        <v>0</v>
      </c>
      <c r="G70" s="77">
        <f t="shared" si="53"/>
        <v>0</v>
      </c>
      <c r="H70" s="77">
        <f t="shared" si="54"/>
        <v>0</v>
      </c>
      <c r="I70" s="28"/>
      <c r="J70" s="77">
        <f t="shared" si="55"/>
        <v>0</v>
      </c>
      <c r="K70" s="77">
        <f t="shared" si="56"/>
        <v>0</v>
      </c>
      <c r="L70" s="77">
        <f t="shared" si="57"/>
        <v>0</v>
      </c>
      <c r="M70" s="77">
        <f t="shared" si="58"/>
        <v>0</v>
      </c>
      <c r="N70" s="77">
        <f t="shared" si="59"/>
        <v>0</v>
      </c>
      <c r="O70" s="77">
        <f t="shared" si="60"/>
        <v>0</v>
      </c>
    </row>
    <row r="71" spans="1:15" x14ac:dyDescent="0.15">
      <c r="A71" s="277" t="s">
        <v>200</v>
      </c>
      <c r="B71" s="25"/>
      <c r="C71" s="77">
        <f t="shared" si="49"/>
        <v>0</v>
      </c>
      <c r="D71" s="77">
        <f t="shared" si="50"/>
        <v>0</v>
      </c>
      <c r="E71" s="77">
        <f t="shared" si="51"/>
        <v>0</v>
      </c>
      <c r="F71" s="77">
        <f t="shared" si="52"/>
        <v>0</v>
      </c>
      <c r="G71" s="77">
        <f t="shared" si="53"/>
        <v>0</v>
      </c>
      <c r="H71" s="77">
        <f t="shared" si="54"/>
        <v>0</v>
      </c>
      <c r="I71" s="28"/>
      <c r="J71" s="77">
        <f t="shared" si="55"/>
        <v>0</v>
      </c>
      <c r="K71" s="77">
        <f t="shared" si="56"/>
        <v>0</v>
      </c>
      <c r="L71" s="77">
        <f t="shared" si="57"/>
        <v>0</v>
      </c>
      <c r="M71" s="77">
        <f t="shared" si="58"/>
        <v>0</v>
      </c>
      <c r="N71" s="77">
        <f t="shared" si="59"/>
        <v>0</v>
      </c>
      <c r="O71" s="77">
        <f t="shared" si="60"/>
        <v>0</v>
      </c>
    </row>
    <row r="72" spans="1:15" x14ac:dyDescent="0.15">
      <c r="A72" s="277" t="s">
        <v>201</v>
      </c>
      <c r="B72" s="25"/>
      <c r="C72" s="77">
        <f t="shared" si="49"/>
        <v>0</v>
      </c>
      <c r="D72" s="77">
        <f t="shared" si="50"/>
        <v>0</v>
      </c>
      <c r="E72" s="77">
        <f t="shared" si="51"/>
        <v>0</v>
      </c>
      <c r="F72" s="77">
        <f t="shared" si="52"/>
        <v>0</v>
      </c>
      <c r="G72" s="77">
        <f t="shared" si="53"/>
        <v>0</v>
      </c>
      <c r="H72" s="77">
        <f t="shared" si="54"/>
        <v>0</v>
      </c>
      <c r="I72" s="28"/>
      <c r="J72" s="77">
        <f t="shared" si="55"/>
        <v>0</v>
      </c>
      <c r="K72" s="77">
        <f t="shared" si="56"/>
        <v>0</v>
      </c>
      <c r="L72" s="77">
        <f t="shared" si="57"/>
        <v>0</v>
      </c>
      <c r="M72" s="77">
        <f t="shared" si="58"/>
        <v>0</v>
      </c>
      <c r="N72" s="77">
        <f t="shared" si="59"/>
        <v>0</v>
      </c>
      <c r="O72" s="77">
        <f t="shared" si="60"/>
        <v>0</v>
      </c>
    </row>
    <row r="73" spans="1:15" x14ac:dyDescent="0.15">
      <c r="A73" s="277" t="s">
        <v>202</v>
      </c>
      <c r="B73" s="25"/>
      <c r="C73" s="77">
        <f t="shared" si="49"/>
        <v>0</v>
      </c>
      <c r="D73" s="77">
        <f t="shared" si="50"/>
        <v>0</v>
      </c>
      <c r="E73" s="77">
        <f t="shared" si="51"/>
        <v>0</v>
      </c>
      <c r="F73" s="77">
        <f t="shared" si="52"/>
        <v>0</v>
      </c>
      <c r="G73" s="77">
        <f t="shared" si="53"/>
        <v>0</v>
      </c>
      <c r="H73" s="77">
        <f t="shared" si="54"/>
        <v>0</v>
      </c>
      <c r="I73" s="28"/>
      <c r="J73" s="77">
        <f t="shared" si="55"/>
        <v>0</v>
      </c>
      <c r="K73" s="77">
        <f t="shared" si="56"/>
        <v>0</v>
      </c>
      <c r="L73" s="77">
        <f t="shared" si="57"/>
        <v>0</v>
      </c>
      <c r="M73" s="77">
        <f t="shared" si="58"/>
        <v>0</v>
      </c>
      <c r="N73" s="77">
        <f t="shared" si="59"/>
        <v>0</v>
      </c>
      <c r="O73" s="77">
        <f t="shared" si="60"/>
        <v>0</v>
      </c>
    </row>
    <row r="74" spans="1:15" x14ac:dyDescent="0.15">
      <c r="A74" s="277" t="s">
        <v>203</v>
      </c>
      <c r="B74" s="25"/>
      <c r="C74" s="77">
        <f t="shared" si="49"/>
        <v>0</v>
      </c>
      <c r="D74" s="77">
        <f t="shared" si="50"/>
        <v>0</v>
      </c>
      <c r="E74" s="77">
        <f t="shared" si="51"/>
        <v>0</v>
      </c>
      <c r="F74" s="77">
        <f t="shared" si="52"/>
        <v>0</v>
      </c>
      <c r="G74" s="77">
        <f t="shared" si="53"/>
        <v>0</v>
      </c>
      <c r="H74" s="77">
        <f t="shared" si="54"/>
        <v>0</v>
      </c>
      <c r="I74" s="28"/>
      <c r="J74" s="77">
        <f t="shared" si="55"/>
        <v>0</v>
      </c>
      <c r="K74" s="77">
        <f t="shared" si="56"/>
        <v>0</v>
      </c>
      <c r="L74" s="77">
        <f t="shared" si="57"/>
        <v>0</v>
      </c>
      <c r="M74" s="77">
        <f t="shared" si="58"/>
        <v>0</v>
      </c>
      <c r="N74" s="77">
        <f t="shared" si="59"/>
        <v>0</v>
      </c>
      <c r="O74" s="77">
        <f t="shared" si="60"/>
        <v>0</v>
      </c>
    </row>
    <row r="75" spans="1:15" x14ac:dyDescent="0.15">
      <c r="A75" s="277" t="s">
        <v>204</v>
      </c>
      <c r="B75" s="25"/>
      <c r="C75" s="77">
        <f t="shared" si="49"/>
        <v>0</v>
      </c>
      <c r="D75" s="77">
        <f t="shared" si="50"/>
        <v>0</v>
      </c>
      <c r="E75" s="77">
        <f t="shared" si="51"/>
        <v>0</v>
      </c>
      <c r="F75" s="77">
        <f t="shared" si="52"/>
        <v>0</v>
      </c>
      <c r="G75" s="77">
        <f t="shared" si="53"/>
        <v>0</v>
      </c>
      <c r="H75" s="77">
        <f t="shared" si="54"/>
        <v>0</v>
      </c>
      <c r="I75" s="28"/>
      <c r="J75" s="77">
        <f t="shared" si="55"/>
        <v>0</v>
      </c>
      <c r="K75" s="77">
        <f t="shared" si="56"/>
        <v>0</v>
      </c>
      <c r="L75" s="77">
        <f t="shared" si="57"/>
        <v>0</v>
      </c>
      <c r="M75" s="77">
        <f t="shared" si="58"/>
        <v>0</v>
      </c>
      <c r="N75" s="77">
        <f t="shared" si="59"/>
        <v>0</v>
      </c>
      <c r="O75" s="77">
        <f t="shared" si="60"/>
        <v>0</v>
      </c>
    </row>
    <row r="76" spans="1:15" x14ac:dyDescent="0.15">
      <c r="A76" s="277" t="s">
        <v>205</v>
      </c>
      <c r="B76" s="25"/>
      <c r="C76" s="77">
        <f t="shared" si="49"/>
        <v>0</v>
      </c>
      <c r="D76" s="77">
        <f t="shared" si="50"/>
        <v>0</v>
      </c>
      <c r="E76" s="77">
        <f t="shared" si="51"/>
        <v>0</v>
      </c>
      <c r="F76" s="77">
        <f t="shared" si="52"/>
        <v>0</v>
      </c>
      <c r="G76" s="77">
        <f t="shared" si="53"/>
        <v>0</v>
      </c>
      <c r="H76" s="77">
        <f t="shared" si="54"/>
        <v>0</v>
      </c>
      <c r="I76" s="28"/>
      <c r="J76" s="77">
        <f t="shared" si="55"/>
        <v>0</v>
      </c>
      <c r="K76" s="77">
        <f t="shared" si="56"/>
        <v>0</v>
      </c>
      <c r="L76" s="77">
        <f t="shared" si="57"/>
        <v>0</v>
      </c>
      <c r="M76" s="77">
        <f t="shared" si="58"/>
        <v>0</v>
      </c>
      <c r="N76" s="77">
        <f t="shared" si="59"/>
        <v>0</v>
      </c>
      <c r="O76" s="77">
        <f t="shared" si="60"/>
        <v>0</v>
      </c>
    </row>
    <row r="77" spans="1:15" x14ac:dyDescent="0.15">
      <c r="A77" s="277" t="s">
        <v>206</v>
      </c>
      <c r="B77" s="25"/>
      <c r="C77" s="77">
        <f t="shared" si="49"/>
        <v>0</v>
      </c>
      <c r="D77" s="77">
        <f t="shared" si="50"/>
        <v>0</v>
      </c>
      <c r="E77" s="77">
        <f t="shared" si="51"/>
        <v>0</v>
      </c>
      <c r="F77" s="77">
        <f t="shared" si="52"/>
        <v>0</v>
      </c>
      <c r="G77" s="77">
        <f t="shared" si="53"/>
        <v>0</v>
      </c>
      <c r="H77" s="77">
        <f t="shared" si="54"/>
        <v>0</v>
      </c>
      <c r="I77" s="28"/>
      <c r="J77" s="77">
        <f t="shared" si="55"/>
        <v>0</v>
      </c>
      <c r="K77" s="77">
        <f t="shared" si="56"/>
        <v>0</v>
      </c>
      <c r="L77" s="77">
        <f t="shared" si="57"/>
        <v>0</v>
      </c>
      <c r="M77" s="77">
        <f t="shared" si="58"/>
        <v>0</v>
      </c>
      <c r="N77" s="77">
        <f t="shared" si="59"/>
        <v>0</v>
      </c>
      <c r="O77" s="77">
        <f t="shared" si="60"/>
        <v>0</v>
      </c>
    </row>
    <row r="78" spans="1:15" x14ac:dyDescent="0.15">
      <c r="A78" s="277" t="s">
        <v>207</v>
      </c>
      <c r="B78" s="25"/>
      <c r="C78" s="77">
        <f t="shared" si="49"/>
        <v>0</v>
      </c>
      <c r="D78" s="77">
        <f t="shared" si="50"/>
        <v>0</v>
      </c>
      <c r="E78" s="77">
        <f t="shared" si="51"/>
        <v>0</v>
      </c>
      <c r="F78" s="77">
        <f t="shared" si="52"/>
        <v>0</v>
      </c>
      <c r="G78" s="77">
        <f t="shared" si="53"/>
        <v>0</v>
      </c>
      <c r="H78" s="77">
        <f t="shared" si="54"/>
        <v>0</v>
      </c>
      <c r="I78" s="28"/>
      <c r="J78" s="77">
        <f t="shared" si="55"/>
        <v>0</v>
      </c>
      <c r="K78" s="77">
        <f t="shared" si="56"/>
        <v>0</v>
      </c>
      <c r="L78" s="77">
        <f t="shared" si="57"/>
        <v>0</v>
      </c>
      <c r="M78" s="77">
        <f t="shared" si="58"/>
        <v>0</v>
      </c>
      <c r="N78" s="77">
        <f t="shared" si="59"/>
        <v>0</v>
      </c>
      <c r="O78" s="77">
        <f t="shared" si="60"/>
        <v>0</v>
      </c>
    </row>
    <row r="79" spans="1:15" x14ac:dyDescent="0.15">
      <c r="A79" s="277" t="s">
        <v>208</v>
      </c>
      <c r="B79" s="25"/>
      <c r="C79" s="77">
        <f t="shared" si="49"/>
        <v>0</v>
      </c>
      <c r="D79" s="77">
        <f t="shared" si="50"/>
        <v>0</v>
      </c>
      <c r="E79" s="77">
        <f t="shared" si="51"/>
        <v>0</v>
      </c>
      <c r="F79" s="77">
        <f t="shared" si="52"/>
        <v>0</v>
      </c>
      <c r="G79" s="77">
        <f t="shared" si="53"/>
        <v>0</v>
      </c>
      <c r="H79" s="77">
        <f t="shared" si="54"/>
        <v>0</v>
      </c>
      <c r="I79" s="28"/>
      <c r="J79" s="77">
        <f t="shared" si="55"/>
        <v>0</v>
      </c>
      <c r="K79" s="77">
        <f t="shared" si="56"/>
        <v>0</v>
      </c>
      <c r="L79" s="77">
        <f t="shared" si="57"/>
        <v>0</v>
      </c>
      <c r="M79" s="77">
        <f t="shared" si="58"/>
        <v>0</v>
      </c>
      <c r="N79" s="77">
        <f t="shared" si="59"/>
        <v>0</v>
      </c>
      <c r="O79" s="77">
        <f t="shared" si="60"/>
        <v>0</v>
      </c>
    </row>
    <row r="80" spans="1:15" x14ac:dyDescent="0.15">
      <c r="A80" s="277" t="s">
        <v>209</v>
      </c>
      <c r="B80" s="25"/>
      <c r="C80" s="77">
        <f t="shared" si="49"/>
        <v>0</v>
      </c>
      <c r="D80" s="77">
        <f t="shared" si="50"/>
        <v>0</v>
      </c>
      <c r="E80" s="77">
        <f t="shared" si="51"/>
        <v>0</v>
      </c>
      <c r="F80" s="77">
        <f t="shared" si="52"/>
        <v>0</v>
      </c>
      <c r="G80" s="77">
        <f t="shared" si="53"/>
        <v>0</v>
      </c>
      <c r="H80" s="77">
        <f t="shared" si="54"/>
        <v>0</v>
      </c>
      <c r="I80" s="28"/>
      <c r="J80" s="77">
        <f t="shared" si="55"/>
        <v>0</v>
      </c>
      <c r="K80" s="77">
        <f t="shared" si="56"/>
        <v>0</v>
      </c>
      <c r="L80" s="77">
        <f t="shared" si="57"/>
        <v>0</v>
      </c>
      <c r="M80" s="77">
        <f t="shared" si="58"/>
        <v>0</v>
      </c>
      <c r="N80" s="77">
        <f t="shared" si="59"/>
        <v>0</v>
      </c>
      <c r="O80" s="77">
        <f t="shared" si="60"/>
        <v>0</v>
      </c>
    </row>
    <row r="81" spans="1:15" x14ac:dyDescent="0.15">
      <c r="A81" s="75" t="s">
        <v>34</v>
      </c>
      <c r="B81" s="25"/>
      <c r="C81" s="77">
        <f t="shared" ref="C81" si="61">C47*(F19+I19)</f>
        <v>0</v>
      </c>
      <c r="D81" s="77">
        <f t="shared" ref="D81" si="62">D47*(F19+I19)</f>
        <v>0</v>
      </c>
      <c r="E81" s="77">
        <f t="shared" si="51"/>
        <v>0</v>
      </c>
      <c r="F81" s="77">
        <f t="shared" ref="F81" si="63">F47*O19</f>
        <v>0</v>
      </c>
      <c r="G81" s="77">
        <f t="shared" ref="G81" si="64">G47*O19</f>
        <v>0</v>
      </c>
      <c r="H81" s="77">
        <f t="shared" ref="H81" si="65">H47*O19</f>
        <v>0</v>
      </c>
      <c r="I81" s="28"/>
      <c r="J81" s="77">
        <f t="shared" ref="J81" si="66">J47*(F19+I19)</f>
        <v>0</v>
      </c>
      <c r="K81" s="77">
        <f t="shared" ref="K81" si="67">K47*(F19+I19)</f>
        <v>0</v>
      </c>
      <c r="L81" s="77">
        <f t="shared" ref="L81" si="68">L47*(F19+I19)</f>
        <v>0</v>
      </c>
      <c r="M81" s="77">
        <f t="shared" ref="M81" si="69">M47*O19</f>
        <v>0</v>
      </c>
      <c r="N81" s="77">
        <f t="shared" ref="N81" si="70">N47*O19</f>
        <v>0</v>
      </c>
      <c r="O81" s="77">
        <f t="shared" ref="O81" si="71">O47*O19</f>
        <v>0</v>
      </c>
    </row>
    <row r="82" spans="1:15" x14ac:dyDescent="0.15">
      <c r="A82" s="76" t="s">
        <v>19</v>
      </c>
      <c r="B82" s="29"/>
      <c r="C82" s="32">
        <f>SUM(C67:C81)</f>
        <v>0</v>
      </c>
      <c r="D82" s="32">
        <f t="shared" ref="D82:E82" si="72">SUM(D67:D81)</f>
        <v>0</v>
      </c>
      <c r="E82" s="32">
        <f t="shared" si="72"/>
        <v>0</v>
      </c>
      <c r="F82" s="32">
        <f>SUM(F67:F81)</f>
        <v>0</v>
      </c>
      <c r="G82" s="32">
        <f t="shared" ref="G82:H82" si="73">SUM(G67:G81)</f>
        <v>0</v>
      </c>
      <c r="H82" s="32">
        <f t="shared" si="73"/>
        <v>0</v>
      </c>
      <c r="I82" s="32"/>
      <c r="J82" s="32">
        <f>SUM(J67:J81)</f>
        <v>0</v>
      </c>
      <c r="K82" s="32">
        <f t="shared" ref="K82:L82" si="74">SUM(K67:K81)</f>
        <v>0</v>
      </c>
      <c r="L82" s="32">
        <f t="shared" si="74"/>
        <v>0</v>
      </c>
      <c r="M82" s="32">
        <f>SUM(M67:M81)</f>
        <v>0</v>
      </c>
      <c r="N82" s="32">
        <f t="shared" ref="N82:O82" si="75">SUM(N67:N81)</f>
        <v>0</v>
      </c>
      <c r="O82" s="32">
        <f t="shared" si="75"/>
        <v>0</v>
      </c>
    </row>
  </sheetData>
  <mergeCells count="16">
    <mergeCell ref="A1:P1"/>
    <mergeCell ref="A22:O22"/>
    <mergeCell ref="E3:G3"/>
    <mergeCell ref="H3:J3"/>
    <mergeCell ref="K3:P3"/>
    <mergeCell ref="J24:O24"/>
    <mergeCell ref="M25:O25"/>
    <mergeCell ref="J25:L25"/>
    <mergeCell ref="F25:H25"/>
    <mergeCell ref="C25:E25"/>
    <mergeCell ref="A24:A26"/>
    <mergeCell ref="B24:B26"/>
    <mergeCell ref="A3:A4"/>
    <mergeCell ref="B3:D3"/>
    <mergeCell ref="I24:I26"/>
    <mergeCell ref="C24:H24"/>
  </mergeCells>
  <phoneticPr fontId="2"/>
  <printOptions horizontalCentered="1"/>
  <pageMargins left="0.70866141732283472" right="0.70866141732283472" top="0.74803149606299213" bottom="0.74803149606299213" header="0.31496062992125984" footer="0.31496062992125984"/>
  <pageSetup paperSize="9" scale="86" orientation="landscape" cellComments="asDisplayed"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CD7D-38D0-4CC1-A17A-373859C0A9B8}">
  <sheetPr>
    <tabColor rgb="FFFF0000"/>
    <pageSetUpPr fitToPage="1"/>
  </sheetPr>
  <dimension ref="A1:O50"/>
  <sheetViews>
    <sheetView view="pageBreakPreview" topLeftCell="A10" zoomScaleNormal="100" zoomScaleSheetLayoutView="100" workbookViewId="0">
      <selection activeCell="J29" sqref="J29"/>
    </sheetView>
  </sheetViews>
  <sheetFormatPr defaultRowHeight="13.5" x14ac:dyDescent="0.15"/>
  <cols>
    <col min="1" max="15" width="10.75" customWidth="1"/>
  </cols>
  <sheetData>
    <row r="1" spans="1:15" x14ac:dyDescent="0.15">
      <c r="A1" s="154" t="s">
        <v>179</v>
      </c>
      <c r="B1" s="154"/>
      <c r="C1" s="154"/>
      <c r="D1" s="154"/>
      <c r="E1" s="154"/>
      <c r="F1" s="154"/>
      <c r="G1" s="154"/>
      <c r="H1" s="154"/>
      <c r="I1" s="154"/>
      <c r="J1" s="154"/>
      <c r="K1" s="154"/>
      <c r="L1" s="154"/>
      <c r="M1" s="154"/>
      <c r="N1" s="154"/>
      <c r="O1" s="154"/>
    </row>
    <row r="3" spans="1:15" x14ac:dyDescent="0.15">
      <c r="A3" t="s">
        <v>123</v>
      </c>
      <c r="H3" s="90" t="s">
        <v>100</v>
      </c>
      <c r="K3" t="s">
        <v>125</v>
      </c>
    </row>
    <row r="4" spans="1:15" x14ac:dyDescent="0.15">
      <c r="A4" s="92" t="s">
        <v>124</v>
      </c>
      <c r="B4" s="84" t="s">
        <v>91</v>
      </c>
      <c r="C4" s="84" t="s">
        <v>98</v>
      </c>
      <c r="D4" s="84" t="s">
        <v>92</v>
      </c>
      <c r="E4" s="131" t="s">
        <v>101</v>
      </c>
      <c r="F4" s="84" t="s">
        <v>95</v>
      </c>
      <c r="G4" s="84" t="s">
        <v>94</v>
      </c>
      <c r="H4" s="84" t="s">
        <v>102</v>
      </c>
      <c r="K4" t="s">
        <v>103</v>
      </c>
      <c r="L4" s="94" t="s">
        <v>99</v>
      </c>
      <c r="N4" s="105"/>
    </row>
    <row r="5" spans="1:15" x14ac:dyDescent="0.15">
      <c r="A5" s="97"/>
      <c r="B5" s="97"/>
      <c r="C5" s="97"/>
      <c r="D5" s="98"/>
      <c r="E5" s="98"/>
      <c r="F5" s="91">
        <f>IF(C5&gt;=40,ROUND(E5*$M$8,0),ROUND(E5*$M$7,0))</f>
        <v>0</v>
      </c>
      <c r="G5" s="91">
        <f>ROUND(E5*$M$9,0)</f>
        <v>0</v>
      </c>
      <c r="H5" s="91">
        <f>IF(G5&gt;=1,ROUND(E5*$M$10,0),0)</f>
        <v>0</v>
      </c>
      <c r="K5" s="158" t="s">
        <v>104</v>
      </c>
      <c r="L5" s="158"/>
      <c r="M5" s="95">
        <f>6/1000</f>
        <v>6.0000000000000001E-3</v>
      </c>
      <c r="N5" s="104"/>
    </row>
    <row r="6" spans="1:15" x14ac:dyDescent="0.15">
      <c r="A6" s="97"/>
      <c r="B6" s="97"/>
      <c r="C6" s="97"/>
      <c r="D6" s="98"/>
      <c r="E6" s="98"/>
      <c r="F6" s="91">
        <f>IF(C6&gt;=40,ROUND(E6*$M$8,0),ROUND(E6*$M$7,0))</f>
        <v>0</v>
      </c>
      <c r="G6" s="91">
        <f>ROUND(E6*$M$9,0)</f>
        <v>0</v>
      </c>
      <c r="H6" s="91">
        <f t="shared" ref="H6:H9" si="0">IF(G6&gt;=1,ROUND(E6*$M$10,0),0)</f>
        <v>0</v>
      </c>
      <c r="K6" s="158" t="s">
        <v>105</v>
      </c>
      <c r="L6" s="158"/>
      <c r="M6" s="95">
        <f>3/1000</f>
        <v>3.0000000000000001E-3</v>
      </c>
      <c r="N6" s="104"/>
    </row>
    <row r="7" spans="1:15" x14ac:dyDescent="0.15">
      <c r="A7" s="97"/>
      <c r="B7" s="97"/>
      <c r="C7" s="97"/>
      <c r="D7" s="98"/>
      <c r="E7" s="98"/>
      <c r="F7" s="91">
        <f>IF(C7&gt;=40,ROUND(E7*$M$8,0),ROUND(E7*$M$7,0))</f>
        <v>0</v>
      </c>
      <c r="G7" s="91">
        <f>ROUND(E7*$M$9,0)</f>
        <v>0</v>
      </c>
      <c r="H7" s="91">
        <f t="shared" si="0"/>
        <v>0</v>
      </c>
      <c r="K7" s="93" t="s">
        <v>108</v>
      </c>
      <c r="L7" s="93"/>
      <c r="M7" s="96">
        <f>9.64%/2</f>
        <v>4.82E-2</v>
      </c>
      <c r="N7" s="104"/>
    </row>
    <row r="8" spans="1:15" x14ac:dyDescent="0.15">
      <c r="A8" s="97"/>
      <c r="B8" s="97"/>
      <c r="C8" s="97"/>
      <c r="D8" s="98"/>
      <c r="E8" s="98"/>
      <c r="F8" s="91">
        <f>IF(C8&gt;=40,ROUND(E8*$M$8,0),ROUND(E8*$M$7,0))</f>
        <v>0</v>
      </c>
      <c r="G8" s="91">
        <f>ROUND(E8*$M$9,0)</f>
        <v>0</v>
      </c>
      <c r="H8" s="91">
        <f t="shared" si="0"/>
        <v>0</v>
      </c>
      <c r="K8" s="93" t="s">
        <v>109</v>
      </c>
      <c r="L8" s="93"/>
      <c r="M8" s="96">
        <f>11.44%/2</f>
        <v>5.7200000000000001E-2</v>
      </c>
      <c r="N8" s="104"/>
    </row>
    <row r="9" spans="1:15" x14ac:dyDescent="0.15">
      <c r="A9" s="97"/>
      <c r="B9" s="97"/>
      <c r="C9" s="97"/>
      <c r="D9" s="98"/>
      <c r="E9" s="98"/>
      <c r="F9" s="91">
        <f>IF(C9&gt;=40,ROUND(E9*$M$8,0),ROUND(E9*$M$7,0))</f>
        <v>0</v>
      </c>
      <c r="G9" s="91">
        <f>ROUND(E9*$M$9,0)</f>
        <v>0</v>
      </c>
      <c r="H9" s="91">
        <f t="shared" si="0"/>
        <v>0</v>
      </c>
      <c r="K9" s="93" t="s">
        <v>107</v>
      </c>
      <c r="L9" s="93"/>
      <c r="M9" s="96">
        <f>18.3%/2</f>
        <v>9.1499999999999998E-2</v>
      </c>
      <c r="N9" s="104"/>
    </row>
    <row r="10" spans="1:15" x14ac:dyDescent="0.15">
      <c r="A10" s="156" t="s">
        <v>19</v>
      </c>
      <c r="B10" s="156"/>
      <c r="C10" s="156"/>
      <c r="D10" s="91">
        <f>SUM(D5:D9)</f>
        <v>0</v>
      </c>
      <c r="E10" s="91">
        <f>SUM(E5:E9)</f>
        <v>0</v>
      </c>
      <c r="F10" s="91">
        <f>SUM(F5:F9)</f>
        <v>0</v>
      </c>
      <c r="G10" s="91">
        <f>SUM(G5:G9)</f>
        <v>0</v>
      </c>
      <c r="H10" s="91">
        <f>SUM(H5:H9)</f>
        <v>0</v>
      </c>
      <c r="K10" s="93" t="s">
        <v>165</v>
      </c>
      <c r="L10" s="93"/>
      <c r="M10" s="96">
        <v>3.5999999999999999E-3</v>
      </c>
      <c r="N10" s="104"/>
    </row>
    <row r="11" spans="1:15" x14ac:dyDescent="0.15">
      <c r="F11" s="157" t="s">
        <v>118</v>
      </c>
      <c r="G11" s="157"/>
      <c r="H11" s="103">
        <f>SUM(F10:H10)</f>
        <v>0</v>
      </c>
    </row>
    <row r="13" spans="1:15" x14ac:dyDescent="0.15">
      <c r="A13" t="s">
        <v>106</v>
      </c>
      <c r="J13" s="90" t="s">
        <v>100</v>
      </c>
    </row>
    <row r="14" spans="1:15" x14ac:dyDescent="0.15">
      <c r="A14" s="92" t="s">
        <v>90</v>
      </c>
      <c r="B14" s="84" t="s">
        <v>91</v>
      </c>
      <c r="C14" s="84" t="s">
        <v>98</v>
      </c>
      <c r="D14" s="84" t="s">
        <v>92</v>
      </c>
      <c r="E14" s="84" t="s">
        <v>101</v>
      </c>
      <c r="F14" s="84" t="s">
        <v>95</v>
      </c>
      <c r="G14" s="84" t="s">
        <v>94</v>
      </c>
      <c r="H14" s="84" t="s">
        <v>96</v>
      </c>
      <c r="I14" s="84" t="s">
        <v>97</v>
      </c>
      <c r="J14" s="84" t="s">
        <v>102</v>
      </c>
    </row>
    <row r="15" spans="1:15" x14ac:dyDescent="0.15">
      <c r="A15" s="97"/>
      <c r="B15" s="97"/>
      <c r="C15" s="97"/>
      <c r="D15" s="98"/>
      <c r="E15" s="98"/>
      <c r="F15" s="91">
        <f t="shared" ref="F15:F24" si="1">IF(C15&gt;=40,ROUND(E15*$M$8,0),ROUND(E15*$M$7,0))</f>
        <v>0</v>
      </c>
      <c r="G15" s="91">
        <f t="shared" ref="G15:G24" si="2">ROUND(E15*$M$9,0)</f>
        <v>0</v>
      </c>
      <c r="H15" s="91">
        <f t="shared" ref="H15:H24" si="3">ROUND(E15*$M$5,0)</f>
        <v>0</v>
      </c>
      <c r="I15" s="91">
        <f t="shared" ref="I15:I24" si="4">ROUND(E15*$M$6,0)</f>
        <v>0</v>
      </c>
      <c r="J15" s="91">
        <f>IF(G15&gt;=1,ROUND(E15*$M$10,0),0)</f>
        <v>0</v>
      </c>
    </row>
    <row r="16" spans="1:15" x14ac:dyDescent="0.15">
      <c r="A16" s="97"/>
      <c r="B16" s="97"/>
      <c r="C16" s="97"/>
      <c r="D16" s="98"/>
      <c r="E16" s="98"/>
      <c r="F16" s="91">
        <f t="shared" si="1"/>
        <v>0</v>
      </c>
      <c r="G16" s="91">
        <f t="shared" si="2"/>
        <v>0</v>
      </c>
      <c r="H16" s="91">
        <f t="shared" si="3"/>
        <v>0</v>
      </c>
      <c r="I16" s="91">
        <f t="shared" si="4"/>
        <v>0</v>
      </c>
      <c r="J16" s="91">
        <f>IF(G16&gt;=1,ROUND(E16*$M$10,0),0)</f>
        <v>0</v>
      </c>
    </row>
    <row r="17" spans="1:15" x14ac:dyDescent="0.15">
      <c r="A17" s="97"/>
      <c r="B17" s="97"/>
      <c r="C17" s="97"/>
      <c r="D17" s="98"/>
      <c r="E17" s="98"/>
      <c r="F17" s="91">
        <f t="shared" si="1"/>
        <v>0</v>
      </c>
      <c r="G17" s="91">
        <f t="shared" si="2"/>
        <v>0</v>
      </c>
      <c r="H17" s="91">
        <f t="shared" si="3"/>
        <v>0</v>
      </c>
      <c r="I17" s="91">
        <f t="shared" si="4"/>
        <v>0</v>
      </c>
      <c r="J17" s="91">
        <f t="shared" ref="J17:J24" si="5">IF(G17&gt;=1,ROUND(E17*$M$10,0),0)</f>
        <v>0</v>
      </c>
    </row>
    <row r="18" spans="1:15" x14ac:dyDescent="0.15">
      <c r="A18" s="97"/>
      <c r="B18" s="97"/>
      <c r="C18" s="97"/>
      <c r="D18" s="98"/>
      <c r="E18" s="98"/>
      <c r="F18" s="91">
        <f t="shared" si="1"/>
        <v>0</v>
      </c>
      <c r="G18" s="91">
        <f t="shared" si="2"/>
        <v>0</v>
      </c>
      <c r="H18" s="91">
        <f t="shared" si="3"/>
        <v>0</v>
      </c>
      <c r="I18" s="91">
        <f t="shared" si="4"/>
        <v>0</v>
      </c>
      <c r="J18" s="91">
        <f t="shared" si="5"/>
        <v>0</v>
      </c>
    </row>
    <row r="19" spans="1:15" x14ac:dyDescent="0.15">
      <c r="A19" s="97"/>
      <c r="B19" s="97"/>
      <c r="C19" s="97"/>
      <c r="D19" s="98"/>
      <c r="E19" s="98"/>
      <c r="F19" s="91">
        <f t="shared" si="1"/>
        <v>0</v>
      </c>
      <c r="G19" s="91">
        <f t="shared" si="2"/>
        <v>0</v>
      </c>
      <c r="H19" s="91">
        <f t="shared" si="3"/>
        <v>0</v>
      </c>
      <c r="I19" s="91">
        <f t="shared" si="4"/>
        <v>0</v>
      </c>
      <c r="J19" s="91">
        <f t="shared" si="5"/>
        <v>0</v>
      </c>
    </row>
    <row r="20" spans="1:15" x14ac:dyDescent="0.15">
      <c r="A20" s="97"/>
      <c r="B20" s="97"/>
      <c r="C20" s="97"/>
      <c r="D20" s="98"/>
      <c r="E20" s="98"/>
      <c r="F20" s="91">
        <f t="shared" si="1"/>
        <v>0</v>
      </c>
      <c r="G20" s="91">
        <f t="shared" si="2"/>
        <v>0</v>
      </c>
      <c r="H20" s="91">
        <f t="shared" si="3"/>
        <v>0</v>
      </c>
      <c r="I20" s="91">
        <f t="shared" si="4"/>
        <v>0</v>
      </c>
      <c r="J20" s="91">
        <f t="shared" si="5"/>
        <v>0</v>
      </c>
    </row>
    <row r="21" spans="1:15" x14ac:dyDescent="0.15">
      <c r="A21" s="97"/>
      <c r="B21" s="97"/>
      <c r="C21" s="97"/>
      <c r="D21" s="98"/>
      <c r="E21" s="98"/>
      <c r="F21" s="91">
        <f t="shared" si="1"/>
        <v>0</v>
      </c>
      <c r="G21" s="91">
        <f t="shared" si="2"/>
        <v>0</v>
      </c>
      <c r="H21" s="91">
        <f t="shared" si="3"/>
        <v>0</v>
      </c>
      <c r="I21" s="91">
        <f t="shared" si="4"/>
        <v>0</v>
      </c>
      <c r="J21" s="91">
        <f t="shared" si="5"/>
        <v>0</v>
      </c>
    </row>
    <row r="22" spans="1:15" x14ac:dyDescent="0.15">
      <c r="A22" s="97"/>
      <c r="B22" s="97"/>
      <c r="C22" s="97"/>
      <c r="D22" s="98"/>
      <c r="E22" s="98"/>
      <c r="F22" s="91">
        <f t="shared" si="1"/>
        <v>0</v>
      </c>
      <c r="G22" s="91">
        <f t="shared" si="2"/>
        <v>0</v>
      </c>
      <c r="H22" s="91">
        <f t="shared" si="3"/>
        <v>0</v>
      </c>
      <c r="I22" s="91">
        <f t="shared" si="4"/>
        <v>0</v>
      </c>
      <c r="J22" s="91">
        <f t="shared" si="5"/>
        <v>0</v>
      </c>
    </row>
    <row r="23" spans="1:15" x14ac:dyDescent="0.15">
      <c r="A23" s="97"/>
      <c r="B23" s="97"/>
      <c r="C23" s="97"/>
      <c r="D23" s="98"/>
      <c r="E23" s="98"/>
      <c r="F23" s="91">
        <f t="shared" si="1"/>
        <v>0</v>
      </c>
      <c r="G23" s="91">
        <f t="shared" si="2"/>
        <v>0</v>
      </c>
      <c r="H23" s="91">
        <f t="shared" si="3"/>
        <v>0</v>
      </c>
      <c r="I23" s="91">
        <f t="shared" si="4"/>
        <v>0</v>
      </c>
      <c r="J23" s="91">
        <f t="shared" si="5"/>
        <v>0</v>
      </c>
    </row>
    <row r="24" spans="1:15" x14ac:dyDescent="0.15">
      <c r="A24" s="97"/>
      <c r="B24" s="97"/>
      <c r="C24" s="97"/>
      <c r="D24" s="98"/>
      <c r="E24" s="98"/>
      <c r="F24" s="91">
        <f t="shared" si="1"/>
        <v>0</v>
      </c>
      <c r="G24" s="91">
        <f t="shared" si="2"/>
        <v>0</v>
      </c>
      <c r="H24" s="91">
        <f t="shared" si="3"/>
        <v>0</v>
      </c>
      <c r="I24" s="91">
        <f t="shared" si="4"/>
        <v>0</v>
      </c>
      <c r="J24" s="91">
        <f t="shared" si="5"/>
        <v>0</v>
      </c>
    </row>
    <row r="25" spans="1:15" x14ac:dyDescent="0.15">
      <c r="A25" s="156" t="s">
        <v>19</v>
      </c>
      <c r="B25" s="156"/>
      <c r="C25" s="156"/>
      <c r="D25" s="91">
        <f>SUM(D15:D24)</f>
        <v>0</v>
      </c>
      <c r="E25" s="91">
        <f t="shared" ref="E25:J25" si="6">SUM(E15:E24)</f>
        <v>0</v>
      </c>
      <c r="F25" s="91">
        <f t="shared" si="6"/>
        <v>0</v>
      </c>
      <c r="G25" s="91">
        <f t="shared" si="6"/>
        <v>0</v>
      </c>
      <c r="H25" s="91">
        <f t="shared" si="6"/>
        <v>0</v>
      </c>
      <c r="I25" s="91">
        <f t="shared" si="6"/>
        <v>0</v>
      </c>
      <c r="J25" s="91">
        <f t="shared" si="6"/>
        <v>0</v>
      </c>
    </row>
    <row r="26" spans="1:15" x14ac:dyDescent="0.15">
      <c r="H26" s="157" t="s">
        <v>118</v>
      </c>
      <c r="I26" s="157"/>
      <c r="J26" s="103">
        <f>SUM(F25:J25)</f>
        <v>0</v>
      </c>
    </row>
    <row r="27" spans="1:15" x14ac:dyDescent="0.15">
      <c r="A27" t="s">
        <v>110</v>
      </c>
      <c r="O27" s="90" t="s">
        <v>115</v>
      </c>
    </row>
    <row r="28" spans="1:15" x14ac:dyDescent="0.15">
      <c r="A28" s="92" t="s">
        <v>90</v>
      </c>
      <c r="B28" s="84" t="s">
        <v>91</v>
      </c>
      <c r="C28" s="84" t="s">
        <v>98</v>
      </c>
      <c r="D28" s="84" t="s">
        <v>111</v>
      </c>
      <c r="E28" s="84" t="s">
        <v>112</v>
      </c>
      <c r="F28" s="84" t="s">
        <v>113</v>
      </c>
      <c r="G28" s="84" t="s">
        <v>114</v>
      </c>
      <c r="H28" s="84" t="s">
        <v>93</v>
      </c>
      <c r="I28" s="84" t="s">
        <v>92</v>
      </c>
      <c r="J28" s="84" t="s">
        <v>101</v>
      </c>
      <c r="K28" s="84" t="s">
        <v>95</v>
      </c>
      <c r="L28" s="84" t="s">
        <v>94</v>
      </c>
      <c r="M28" s="84" t="s">
        <v>96</v>
      </c>
      <c r="N28" s="84" t="s">
        <v>97</v>
      </c>
      <c r="O28" s="84" t="s">
        <v>102</v>
      </c>
    </row>
    <row r="29" spans="1:15" x14ac:dyDescent="0.15">
      <c r="A29" s="97"/>
      <c r="B29" s="97"/>
      <c r="C29" s="97"/>
      <c r="D29" s="98"/>
      <c r="E29" s="101"/>
      <c r="F29" s="98"/>
      <c r="G29" s="102">
        <f>E29*F29</f>
        <v>0</v>
      </c>
      <c r="H29" s="99" t="str">
        <f t="shared" ref="H29:H48" si="7">IF(C29="","-",IF(C29&gt;=40,IF(G29&gt;=30,"すべて加入",IF(G29&gt;=20,"雇用のみ","加入不要")),IF(G29&gt;=30,"すべて加入",IF(G29&gt;=20,"雇用のみ","加入不要"))))</f>
        <v>-</v>
      </c>
      <c r="I29" s="100">
        <f t="shared" ref="I29:I48" si="8">G29*4*D29</f>
        <v>0</v>
      </c>
      <c r="J29" s="98"/>
      <c r="K29" s="91">
        <f t="shared" ref="K29:K48" si="9">IF(H29="すべて加入",(IF(C29&gt;=40,ROUND(J29*$M$8,0),ROUND(J29*$M$7,0))),0)</f>
        <v>0</v>
      </c>
      <c r="L29" s="91">
        <f t="shared" ref="L29:L48" si="10">IF(H29="すべて加入",ROUND(J29*$M$9,0),0)</f>
        <v>0</v>
      </c>
      <c r="M29" s="91">
        <f t="shared" ref="M29:M48" si="11">IF(H29="加入不要",0,ROUND(J29*$M$5,0))</f>
        <v>0</v>
      </c>
      <c r="N29" s="91">
        <f t="shared" ref="N29:N48" si="12">ROUND(J29*$M$6,0)</f>
        <v>0</v>
      </c>
      <c r="O29" s="91">
        <f>IF(L29&gt;=1,ROUND(J29*$M$10,0),0)</f>
        <v>0</v>
      </c>
    </row>
    <row r="30" spans="1:15" x14ac:dyDescent="0.15">
      <c r="A30" s="97"/>
      <c r="B30" s="97"/>
      <c r="C30" s="97"/>
      <c r="D30" s="98"/>
      <c r="E30" s="101"/>
      <c r="F30" s="98"/>
      <c r="G30" s="102">
        <f t="shared" ref="G30:G48" si="13">E30*F30</f>
        <v>0</v>
      </c>
      <c r="H30" s="99" t="str">
        <f t="shared" si="7"/>
        <v>-</v>
      </c>
      <c r="I30" s="100">
        <f t="shared" si="8"/>
        <v>0</v>
      </c>
      <c r="J30" s="98"/>
      <c r="K30" s="91">
        <f t="shared" si="9"/>
        <v>0</v>
      </c>
      <c r="L30" s="91">
        <f t="shared" si="10"/>
        <v>0</v>
      </c>
      <c r="M30" s="91">
        <f t="shared" si="11"/>
        <v>0</v>
      </c>
      <c r="N30" s="91">
        <f t="shared" si="12"/>
        <v>0</v>
      </c>
      <c r="O30" s="91">
        <f>IF(L30&gt;=1,ROUND(J30*$M$10,0),0)</f>
        <v>0</v>
      </c>
    </row>
    <row r="31" spans="1:15" x14ac:dyDescent="0.15">
      <c r="A31" s="97"/>
      <c r="B31" s="97"/>
      <c r="C31" s="97"/>
      <c r="D31" s="98"/>
      <c r="E31" s="101"/>
      <c r="F31" s="98"/>
      <c r="G31" s="102">
        <f t="shared" si="13"/>
        <v>0</v>
      </c>
      <c r="H31" s="99" t="str">
        <f t="shared" si="7"/>
        <v>-</v>
      </c>
      <c r="I31" s="100">
        <f t="shared" si="8"/>
        <v>0</v>
      </c>
      <c r="J31" s="98"/>
      <c r="K31" s="91">
        <f t="shared" si="9"/>
        <v>0</v>
      </c>
      <c r="L31" s="91">
        <f t="shared" si="10"/>
        <v>0</v>
      </c>
      <c r="M31" s="91">
        <f t="shared" si="11"/>
        <v>0</v>
      </c>
      <c r="N31" s="91">
        <f t="shared" si="12"/>
        <v>0</v>
      </c>
      <c r="O31" s="91">
        <f t="shared" ref="O31:O48" si="14">IF(L31&gt;=1,ROUND(J31*$M$10,0),0)</f>
        <v>0</v>
      </c>
    </row>
    <row r="32" spans="1:15" x14ac:dyDescent="0.15">
      <c r="A32" s="97"/>
      <c r="B32" s="97"/>
      <c r="C32" s="97"/>
      <c r="D32" s="98"/>
      <c r="E32" s="101"/>
      <c r="F32" s="98"/>
      <c r="G32" s="102">
        <f t="shared" si="13"/>
        <v>0</v>
      </c>
      <c r="H32" s="99" t="str">
        <f t="shared" si="7"/>
        <v>-</v>
      </c>
      <c r="I32" s="100">
        <f t="shared" si="8"/>
        <v>0</v>
      </c>
      <c r="J32" s="98"/>
      <c r="K32" s="91">
        <f t="shared" si="9"/>
        <v>0</v>
      </c>
      <c r="L32" s="91">
        <f t="shared" si="10"/>
        <v>0</v>
      </c>
      <c r="M32" s="91">
        <f t="shared" si="11"/>
        <v>0</v>
      </c>
      <c r="N32" s="91">
        <f t="shared" si="12"/>
        <v>0</v>
      </c>
      <c r="O32" s="91">
        <f t="shared" si="14"/>
        <v>0</v>
      </c>
    </row>
    <row r="33" spans="1:15" x14ac:dyDescent="0.15">
      <c r="A33" s="97"/>
      <c r="B33" s="97"/>
      <c r="C33" s="97"/>
      <c r="D33" s="98"/>
      <c r="E33" s="101"/>
      <c r="F33" s="98"/>
      <c r="G33" s="102">
        <f t="shared" si="13"/>
        <v>0</v>
      </c>
      <c r="H33" s="99" t="str">
        <f t="shared" si="7"/>
        <v>-</v>
      </c>
      <c r="I33" s="100">
        <f t="shared" si="8"/>
        <v>0</v>
      </c>
      <c r="J33" s="98"/>
      <c r="K33" s="91">
        <f t="shared" si="9"/>
        <v>0</v>
      </c>
      <c r="L33" s="91">
        <f t="shared" si="10"/>
        <v>0</v>
      </c>
      <c r="M33" s="91">
        <f t="shared" si="11"/>
        <v>0</v>
      </c>
      <c r="N33" s="91">
        <f t="shared" si="12"/>
        <v>0</v>
      </c>
      <c r="O33" s="91">
        <f t="shared" si="14"/>
        <v>0</v>
      </c>
    </row>
    <row r="34" spans="1:15" x14ac:dyDescent="0.15">
      <c r="A34" s="97"/>
      <c r="B34" s="97"/>
      <c r="C34" s="97"/>
      <c r="D34" s="98"/>
      <c r="E34" s="101"/>
      <c r="F34" s="98"/>
      <c r="G34" s="102">
        <f t="shared" si="13"/>
        <v>0</v>
      </c>
      <c r="H34" s="99" t="str">
        <f t="shared" si="7"/>
        <v>-</v>
      </c>
      <c r="I34" s="100">
        <f t="shared" si="8"/>
        <v>0</v>
      </c>
      <c r="J34" s="98"/>
      <c r="K34" s="91">
        <f t="shared" si="9"/>
        <v>0</v>
      </c>
      <c r="L34" s="91">
        <f t="shared" si="10"/>
        <v>0</v>
      </c>
      <c r="M34" s="91">
        <f t="shared" si="11"/>
        <v>0</v>
      </c>
      <c r="N34" s="91">
        <f t="shared" si="12"/>
        <v>0</v>
      </c>
      <c r="O34" s="91">
        <f t="shared" si="14"/>
        <v>0</v>
      </c>
    </row>
    <row r="35" spans="1:15" x14ac:dyDescent="0.15">
      <c r="A35" s="97"/>
      <c r="B35" s="97"/>
      <c r="C35" s="97"/>
      <c r="D35" s="98"/>
      <c r="E35" s="101"/>
      <c r="F35" s="98"/>
      <c r="G35" s="102">
        <f t="shared" ref="G35:G39" si="15">E35*F35</f>
        <v>0</v>
      </c>
      <c r="H35" s="99" t="str">
        <f t="shared" si="7"/>
        <v>-</v>
      </c>
      <c r="I35" s="100">
        <f t="shared" si="8"/>
        <v>0</v>
      </c>
      <c r="J35" s="98"/>
      <c r="K35" s="91">
        <f t="shared" si="9"/>
        <v>0</v>
      </c>
      <c r="L35" s="91">
        <f t="shared" si="10"/>
        <v>0</v>
      </c>
      <c r="M35" s="91">
        <f t="shared" si="11"/>
        <v>0</v>
      </c>
      <c r="N35" s="91">
        <f t="shared" si="12"/>
        <v>0</v>
      </c>
      <c r="O35" s="91">
        <f t="shared" si="14"/>
        <v>0</v>
      </c>
    </row>
    <row r="36" spans="1:15" x14ac:dyDescent="0.15">
      <c r="A36" s="97"/>
      <c r="B36" s="97"/>
      <c r="C36" s="97"/>
      <c r="D36" s="98"/>
      <c r="E36" s="101"/>
      <c r="F36" s="98"/>
      <c r="G36" s="102">
        <f t="shared" si="15"/>
        <v>0</v>
      </c>
      <c r="H36" s="99" t="str">
        <f t="shared" si="7"/>
        <v>-</v>
      </c>
      <c r="I36" s="100">
        <f t="shared" si="8"/>
        <v>0</v>
      </c>
      <c r="J36" s="98"/>
      <c r="K36" s="91">
        <f t="shared" si="9"/>
        <v>0</v>
      </c>
      <c r="L36" s="91">
        <f t="shared" si="10"/>
        <v>0</v>
      </c>
      <c r="M36" s="91">
        <f t="shared" si="11"/>
        <v>0</v>
      </c>
      <c r="N36" s="91">
        <f t="shared" si="12"/>
        <v>0</v>
      </c>
      <c r="O36" s="91">
        <f t="shared" si="14"/>
        <v>0</v>
      </c>
    </row>
    <row r="37" spans="1:15" x14ac:dyDescent="0.15">
      <c r="A37" s="97"/>
      <c r="B37" s="97"/>
      <c r="C37" s="97"/>
      <c r="D37" s="98"/>
      <c r="E37" s="101"/>
      <c r="F37" s="98"/>
      <c r="G37" s="102">
        <f t="shared" si="15"/>
        <v>0</v>
      </c>
      <c r="H37" s="99" t="str">
        <f t="shared" si="7"/>
        <v>-</v>
      </c>
      <c r="I37" s="100">
        <f t="shared" si="8"/>
        <v>0</v>
      </c>
      <c r="J37" s="98"/>
      <c r="K37" s="91">
        <f t="shared" si="9"/>
        <v>0</v>
      </c>
      <c r="L37" s="91">
        <f t="shared" si="10"/>
        <v>0</v>
      </c>
      <c r="M37" s="91">
        <f t="shared" si="11"/>
        <v>0</v>
      </c>
      <c r="N37" s="91">
        <f t="shared" si="12"/>
        <v>0</v>
      </c>
      <c r="O37" s="91">
        <f t="shared" si="14"/>
        <v>0</v>
      </c>
    </row>
    <row r="38" spans="1:15" x14ac:dyDescent="0.15">
      <c r="A38" s="97"/>
      <c r="B38" s="97"/>
      <c r="C38" s="97"/>
      <c r="D38" s="98"/>
      <c r="E38" s="101"/>
      <c r="F38" s="98"/>
      <c r="G38" s="102">
        <f t="shared" si="15"/>
        <v>0</v>
      </c>
      <c r="H38" s="99" t="str">
        <f t="shared" si="7"/>
        <v>-</v>
      </c>
      <c r="I38" s="100">
        <f t="shared" si="8"/>
        <v>0</v>
      </c>
      <c r="J38" s="98"/>
      <c r="K38" s="91">
        <f t="shared" si="9"/>
        <v>0</v>
      </c>
      <c r="L38" s="91">
        <f t="shared" si="10"/>
        <v>0</v>
      </c>
      <c r="M38" s="91">
        <f t="shared" si="11"/>
        <v>0</v>
      </c>
      <c r="N38" s="91">
        <f t="shared" si="12"/>
        <v>0</v>
      </c>
      <c r="O38" s="91">
        <f t="shared" si="14"/>
        <v>0</v>
      </c>
    </row>
    <row r="39" spans="1:15" x14ac:dyDescent="0.15">
      <c r="A39" s="97"/>
      <c r="B39" s="97"/>
      <c r="C39" s="97"/>
      <c r="D39" s="98"/>
      <c r="E39" s="101"/>
      <c r="F39" s="98"/>
      <c r="G39" s="102">
        <f t="shared" si="15"/>
        <v>0</v>
      </c>
      <c r="H39" s="99" t="str">
        <f t="shared" si="7"/>
        <v>-</v>
      </c>
      <c r="I39" s="100">
        <f t="shared" si="8"/>
        <v>0</v>
      </c>
      <c r="J39" s="98"/>
      <c r="K39" s="91">
        <f t="shared" si="9"/>
        <v>0</v>
      </c>
      <c r="L39" s="91">
        <f t="shared" si="10"/>
        <v>0</v>
      </c>
      <c r="M39" s="91">
        <f t="shared" si="11"/>
        <v>0</v>
      </c>
      <c r="N39" s="91">
        <f t="shared" si="12"/>
        <v>0</v>
      </c>
      <c r="O39" s="91">
        <f t="shared" si="14"/>
        <v>0</v>
      </c>
    </row>
    <row r="40" spans="1:15" x14ac:dyDescent="0.15">
      <c r="A40" s="97"/>
      <c r="B40" s="97"/>
      <c r="C40" s="97"/>
      <c r="D40" s="98"/>
      <c r="E40" s="101"/>
      <c r="F40" s="98"/>
      <c r="G40" s="102">
        <f t="shared" si="13"/>
        <v>0</v>
      </c>
      <c r="H40" s="99" t="str">
        <f t="shared" si="7"/>
        <v>-</v>
      </c>
      <c r="I40" s="100">
        <f t="shared" si="8"/>
        <v>0</v>
      </c>
      <c r="J40" s="98"/>
      <c r="K40" s="91">
        <f t="shared" si="9"/>
        <v>0</v>
      </c>
      <c r="L40" s="91">
        <f t="shared" si="10"/>
        <v>0</v>
      </c>
      <c r="M40" s="91">
        <f t="shared" si="11"/>
        <v>0</v>
      </c>
      <c r="N40" s="91">
        <f t="shared" si="12"/>
        <v>0</v>
      </c>
      <c r="O40" s="91">
        <f t="shared" si="14"/>
        <v>0</v>
      </c>
    </row>
    <row r="41" spans="1:15" x14ac:dyDescent="0.15">
      <c r="A41" s="97"/>
      <c r="B41" s="97"/>
      <c r="C41" s="97"/>
      <c r="D41" s="98"/>
      <c r="E41" s="101"/>
      <c r="F41" s="98"/>
      <c r="G41" s="102">
        <f t="shared" si="13"/>
        <v>0</v>
      </c>
      <c r="H41" s="99" t="str">
        <f t="shared" si="7"/>
        <v>-</v>
      </c>
      <c r="I41" s="100">
        <f t="shared" si="8"/>
        <v>0</v>
      </c>
      <c r="J41" s="98"/>
      <c r="K41" s="91">
        <f t="shared" si="9"/>
        <v>0</v>
      </c>
      <c r="L41" s="91">
        <f t="shared" si="10"/>
        <v>0</v>
      </c>
      <c r="M41" s="91">
        <f t="shared" si="11"/>
        <v>0</v>
      </c>
      <c r="N41" s="91">
        <f t="shared" si="12"/>
        <v>0</v>
      </c>
      <c r="O41" s="91">
        <f t="shared" si="14"/>
        <v>0</v>
      </c>
    </row>
    <row r="42" spans="1:15" x14ac:dyDescent="0.15">
      <c r="A42" s="97"/>
      <c r="B42" s="97"/>
      <c r="C42" s="97"/>
      <c r="D42" s="98"/>
      <c r="E42" s="101"/>
      <c r="F42" s="98"/>
      <c r="G42" s="102">
        <f t="shared" ref="G42:G43" si="16">E42*F42</f>
        <v>0</v>
      </c>
      <c r="H42" s="99" t="str">
        <f t="shared" si="7"/>
        <v>-</v>
      </c>
      <c r="I42" s="100">
        <f t="shared" si="8"/>
        <v>0</v>
      </c>
      <c r="J42" s="98"/>
      <c r="K42" s="91">
        <f t="shared" si="9"/>
        <v>0</v>
      </c>
      <c r="L42" s="91">
        <f t="shared" si="10"/>
        <v>0</v>
      </c>
      <c r="M42" s="91">
        <f t="shared" si="11"/>
        <v>0</v>
      </c>
      <c r="N42" s="91">
        <f t="shared" si="12"/>
        <v>0</v>
      </c>
      <c r="O42" s="91">
        <f t="shared" si="14"/>
        <v>0</v>
      </c>
    </row>
    <row r="43" spans="1:15" x14ac:dyDescent="0.15">
      <c r="A43" s="97"/>
      <c r="B43" s="97"/>
      <c r="C43" s="97"/>
      <c r="D43" s="98"/>
      <c r="E43" s="101"/>
      <c r="F43" s="98"/>
      <c r="G43" s="102">
        <f t="shared" si="16"/>
        <v>0</v>
      </c>
      <c r="H43" s="99" t="str">
        <f t="shared" si="7"/>
        <v>-</v>
      </c>
      <c r="I43" s="100">
        <f t="shared" si="8"/>
        <v>0</v>
      </c>
      <c r="J43" s="98"/>
      <c r="K43" s="91">
        <f t="shared" si="9"/>
        <v>0</v>
      </c>
      <c r="L43" s="91">
        <f t="shared" si="10"/>
        <v>0</v>
      </c>
      <c r="M43" s="91">
        <f t="shared" si="11"/>
        <v>0</v>
      </c>
      <c r="N43" s="91">
        <f t="shared" si="12"/>
        <v>0</v>
      </c>
      <c r="O43" s="91">
        <f t="shared" si="14"/>
        <v>0</v>
      </c>
    </row>
    <row r="44" spans="1:15" x14ac:dyDescent="0.15">
      <c r="A44" s="97"/>
      <c r="B44" s="97"/>
      <c r="C44" s="97"/>
      <c r="D44" s="98"/>
      <c r="E44" s="101"/>
      <c r="F44" s="98"/>
      <c r="G44" s="102">
        <f t="shared" ref="G44" si="17">E44*F44</f>
        <v>0</v>
      </c>
      <c r="H44" s="99" t="str">
        <f t="shared" si="7"/>
        <v>-</v>
      </c>
      <c r="I44" s="100">
        <f t="shared" si="8"/>
        <v>0</v>
      </c>
      <c r="J44" s="98"/>
      <c r="K44" s="91">
        <f t="shared" si="9"/>
        <v>0</v>
      </c>
      <c r="L44" s="91">
        <f t="shared" si="10"/>
        <v>0</v>
      </c>
      <c r="M44" s="91">
        <f t="shared" si="11"/>
        <v>0</v>
      </c>
      <c r="N44" s="91">
        <f t="shared" si="12"/>
        <v>0</v>
      </c>
      <c r="O44" s="91">
        <f t="shared" si="14"/>
        <v>0</v>
      </c>
    </row>
    <row r="45" spans="1:15" x14ac:dyDescent="0.15">
      <c r="A45" s="97"/>
      <c r="B45" s="97"/>
      <c r="C45" s="97"/>
      <c r="D45" s="98"/>
      <c r="E45" s="101"/>
      <c r="F45" s="98"/>
      <c r="G45" s="102">
        <f t="shared" si="13"/>
        <v>0</v>
      </c>
      <c r="H45" s="99" t="str">
        <f t="shared" si="7"/>
        <v>-</v>
      </c>
      <c r="I45" s="100">
        <f t="shared" si="8"/>
        <v>0</v>
      </c>
      <c r="J45" s="98"/>
      <c r="K45" s="91">
        <f t="shared" si="9"/>
        <v>0</v>
      </c>
      <c r="L45" s="91">
        <f t="shared" si="10"/>
        <v>0</v>
      </c>
      <c r="M45" s="91">
        <f t="shared" si="11"/>
        <v>0</v>
      </c>
      <c r="N45" s="91">
        <f t="shared" si="12"/>
        <v>0</v>
      </c>
      <c r="O45" s="91">
        <f t="shared" si="14"/>
        <v>0</v>
      </c>
    </row>
    <row r="46" spans="1:15" x14ac:dyDescent="0.15">
      <c r="A46" s="97"/>
      <c r="B46" s="97"/>
      <c r="C46" s="97"/>
      <c r="D46" s="98"/>
      <c r="E46" s="101"/>
      <c r="F46" s="98"/>
      <c r="G46" s="102">
        <f t="shared" si="13"/>
        <v>0</v>
      </c>
      <c r="H46" s="99" t="str">
        <f t="shared" si="7"/>
        <v>-</v>
      </c>
      <c r="I46" s="100">
        <f t="shared" si="8"/>
        <v>0</v>
      </c>
      <c r="J46" s="98"/>
      <c r="K46" s="91">
        <f t="shared" si="9"/>
        <v>0</v>
      </c>
      <c r="L46" s="91">
        <f t="shared" si="10"/>
        <v>0</v>
      </c>
      <c r="M46" s="91">
        <f t="shared" si="11"/>
        <v>0</v>
      </c>
      <c r="N46" s="91">
        <f t="shared" si="12"/>
        <v>0</v>
      </c>
      <c r="O46" s="91">
        <f t="shared" si="14"/>
        <v>0</v>
      </c>
    </row>
    <row r="47" spans="1:15" x14ac:dyDescent="0.15">
      <c r="A47" s="97"/>
      <c r="B47" s="97"/>
      <c r="C47" s="97"/>
      <c r="D47" s="98"/>
      <c r="E47" s="101"/>
      <c r="F47" s="98"/>
      <c r="G47" s="102">
        <f t="shared" si="13"/>
        <v>0</v>
      </c>
      <c r="H47" s="99" t="str">
        <f t="shared" si="7"/>
        <v>-</v>
      </c>
      <c r="I47" s="100">
        <f t="shared" si="8"/>
        <v>0</v>
      </c>
      <c r="J47" s="98"/>
      <c r="K47" s="91">
        <f t="shared" si="9"/>
        <v>0</v>
      </c>
      <c r="L47" s="91">
        <f t="shared" si="10"/>
        <v>0</v>
      </c>
      <c r="M47" s="91">
        <f t="shared" si="11"/>
        <v>0</v>
      </c>
      <c r="N47" s="91">
        <f t="shared" si="12"/>
        <v>0</v>
      </c>
      <c r="O47" s="91">
        <f t="shared" si="14"/>
        <v>0</v>
      </c>
    </row>
    <row r="48" spans="1:15" x14ac:dyDescent="0.15">
      <c r="A48" s="97"/>
      <c r="B48" s="97"/>
      <c r="C48" s="97"/>
      <c r="D48" s="98"/>
      <c r="E48" s="101"/>
      <c r="F48" s="98"/>
      <c r="G48" s="102">
        <f t="shared" si="13"/>
        <v>0</v>
      </c>
      <c r="H48" s="99" t="str">
        <f t="shared" si="7"/>
        <v>-</v>
      </c>
      <c r="I48" s="100">
        <f t="shared" si="8"/>
        <v>0</v>
      </c>
      <c r="J48" s="98"/>
      <c r="K48" s="91">
        <f t="shared" si="9"/>
        <v>0</v>
      </c>
      <c r="L48" s="91">
        <f t="shared" si="10"/>
        <v>0</v>
      </c>
      <c r="M48" s="91">
        <f t="shared" si="11"/>
        <v>0</v>
      </c>
      <c r="N48" s="91">
        <f t="shared" si="12"/>
        <v>0</v>
      </c>
      <c r="O48" s="91">
        <f t="shared" si="14"/>
        <v>0</v>
      </c>
    </row>
    <row r="49" spans="1:15" x14ac:dyDescent="0.15">
      <c r="A49" s="156" t="s">
        <v>19</v>
      </c>
      <c r="B49" s="156"/>
      <c r="C49" s="156"/>
      <c r="D49" s="91">
        <f>SUM(D29:D48)</f>
        <v>0</v>
      </c>
      <c r="E49" s="91">
        <f>SUM(E29:E48)</f>
        <v>0</v>
      </c>
      <c r="F49" s="91">
        <f>SUM(F29:F48)</f>
        <v>0</v>
      </c>
      <c r="G49" s="91">
        <f>SUM(G29:G48)</f>
        <v>0</v>
      </c>
      <c r="H49" s="91"/>
      <c r="I49" s="91">
        <f t="shared" ref="I49:O49" si="18">SUM(I29:I48)</f>
        <v>0</v>
      </c>
      <c r="J49" s="91">
        <f t="shared" si="18"/>
        <v>0</v>
      </c>
      <c r="K49" s="91">
        <f t="shared" si="18"/>
        <v>0</v>
      </c>
      <c r="L49" s="91">
        <f t="shared" si="18"/>
        <v>0</v>
      </c>
      <c r="M49" s="91">
        <f t="shared" si="18"/>
        <v>0</v>
      </c>
      <c r="N49" s="91">
        <f t="shared" si="18"/>
        <v>0</v>
      </c>
      <c r="O49" s="91">
        <f t="shared" si="18"/>
        <v>0</v>
      </c>
    </row>
    <row r="50" spans="1:15" x14ac:dyDescent="0.15">
      <c r="A50" t="s">
        <v>116</v>
      </c>
      <c r="M50" s="157" t="s">
        <v>117</v>
      </c>
      <c r="N50" s="157"/>
      <c r="O50" s="103">
        <f>SUM(K49:O49)</f>
        <v>0</v>
      </c>
    </row>
  </sheetData>
  <mergeCells count="9">
    <mergeCell ref="A25:C25"/>
    <mergeCell ref="A49:C49"/>
    <mergeCell ref="M50:N50"/>
    <mergeCell ref="H26:I26"/>
    <mergeCell ref="A1:O1"/>
    <mergeCell ref="A10:C10"/>
    <mergeCell ref="F11:G11"/>
    <mergeCell ref="K5:L5"/>
    <mergeCell ref="K6:L6"/>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074B-F918-4A4F-B591-3932557ED0B5}">
  <sheetPr>
    <tabColor rgb="FFFF0000"/>
    <pageSetUpPr fitToPage="1"/>
  </sheetPr>
  <dimension ref="A1:O50"/>
  <sheetViews>
    <sheetView view="pageBreakPreview" topLeftCell="A13" zoomScale="106" zoomScaleNormal="100" zoomScaleSheetLayoutView="106" workbookViewId="0">
      <selection activeCell="J29" sqref="J29:J30"/>
    </sheetView>
  </sheetViews>
  <sheetFormatPr defaultRowHeight="13.5" x14ac:dyDescent="0.15"/>
  <cols>
    <col min="1" max="15" width="10.75" customWidth="1"/>
  </cols>
  <sheetData>
    <row r="1" spans="1:15" x14ac:dyDescent="0.15">
      <c r="A1" s="154" t="s">
        <v>126</v>
      </c>
      <c r="B1" s="154"/>
      <c r="C1" s="154"/>
      <c r="D1" s="154"/>
      <c r="E1" s="154"/>
      <c r="F1" s="154"/>
      <c r="G1" s="154"/>
      <c r="H1" s="154"/>
      <c r="I1" s="154"/>
      <c r="J1" s="154"/>
      <c r="K1" s="154"/>
      <c r="L1" s="154"/>
      <c r="M1" s="154"/>
      <c r="N1" s="154"/>
      <c r="O1" s="154"/>
    </row>
    <row r="3" spans="1:15" x14ac:dyDescent="0.15">
      <c r="A3" t="s">
        <v>123</v>
      </c>
      <c r="H3" s="90" t="s">
        <v>100</v>
      </c>
      <c r="K3" t="s">
        <v>125</v>
      </c>
    </row>
    <row r="4" spans="1:15" x14ac:dyDescent="0.15">
      <c r="A4" s="92" t="s">
        <v>124</v>
      </c>
      <c r="B4" s="84" t="s">
        <v>91</v>
      </c>
      <c r="C4" s="84" t="s">
        <v>98</v>
      </c>
      <c r="D4" s="84" t="s">
        <v>92</v>
      </c>
      <c r="E4" s="131" t="s">
        <v>101</v>
      </c>
      <c r="F4" s="84" t="s">
        <v>95</v>
      </c>
      <c r="G4" s="84" t="s">
        <v>94</v>
      </c>
      <c r="H4" s="84" t="s">
        <v>102</v>
      </c>
      <c r="K4" t="s">
        <v>103</v>
      </c>
      <c r="L4" s="94" t="s">
        <v>99</v>
      </c>
      <c r="N4" s="105"/>
    </row>
    <row r="5" spans="1:15" x14ac:dyDescent="0.15">
      <c r="A5" s="97"/>
      <c r="B5" s="97"/>
      <c r="C5" s="97"/>
      <c r="D5" s="98"/>
      <c r="E5" s="98"/>
      <c r="F5" s="91">
        <f>IF(C5&gt;=40,ROUND(E5*$M$8,0),ROUND(E5*$M$7,0))</f>
        <v>0</v>
      </c>
      <c r="G5" s="91">
        <f>ROUND(E5*$M$9,0)</f>
        <v>0</v>
      </c>
      <c r="H5" s="91">
        <f>IF(G5&gt;=1,ROUND(E5*$M$10,0),0)</f>
        <v>0</v>
      </c>
      <c r="K5" s="158" t="s">
        <v>104</v>
      </c>
      <c r="L5" s="158"/>
      <c r="M5" s="95">
        <f>6/1000</f>
        <v>6.0000000000000001E-3</v>
      </c>
      <c r="N5" s="104"/>
    </row>
    <row r="6" spans="1:15" x14ac:dyDescent="0.15">
      <c r="A6" s="97"/>
      <c r="B6" s="97"/>
      <c r="C6" s="97"/>
      <c r="D6" s="98"/>
      <c r="E6" s="98"/>
      <c r="F6" s="91">
        <f>IF(C6&gt;=40,ROUND(E6*$M$8,0),ROUND(E6*$M$7,0))</f>
        <v>0</v>
      </c>
      <c r="G6" s="91">
        <f>ROUND(E6*$M$9,0)</f>
        <v>0</v>
      </c>
      <c r="H6" s="91">
        <f t="shared" ref="H6:H9" si="0">IF(G6&gt;=1,ROUND(E6*$M$10,0),0)</f>
        <v>0</v>
      </c>
      <c r="K6" s="158" t="s">
        <v>105</v>
      </c>
      <c r="L6" s="158"/>
      <c r="M6" s="95">
        <f>3/1000</f>
        <v>3.0000000000000001E-3</v>
      </c>
      <c r="N6" s="104"/>
    </row>
    <row r="7" spans="1:15" x14ac:dyDescent="0.15">
      <c r="A7" s="97"/>
      <c r="B7" s="97"/>
      <c r="C7" s="97"/>
      <c r="D7" s="98"/>
      <c r="E7" s="98"/>
      <c r="F7" s="91">
        <f>IF(C7&gt;=40,ROUND(E7*$M$8,0),ROUND(E7*$M$7,0))</f>
        <v>0</v>
      </c>
      <c r="G7" s="91">
        <f>ROUND(E7*$M$9,0)</f>
        <v>0</v>
      </c>
      <c r="H7" s="91">
        <f t="shared" si="0"/>
        <v>0</v>
      </c>
      <c r="K7" s="93" t="s">
        <v>108</v>
      </c>
      <c r="L7" s="93"/>
      <c r="M7" s="96">
        <f>9.64%/2</f>
        <v>4.82E-2</v>
      </c>
      <c r="N7" s="104"/>
    </row>
    <row r="8" spans="1:15" x14ac:dyDescent="0.15">
      <c r="A8" s="97"/>
      <c r="B8" s="97"/>
      <c r="C8" s="97"/>
      <c r="D8" s="98"/>
      <c r="E8" s="98"/>
      <c r="F8" s="91">
        <f>IF(C8&gt;=40,ROUND(E8*$M$8,0),ROUND(E8*$M$7,0))</f>
        <v>0</v>
      </c>
      <c r="G8" s="91">
        <f>ROUND(E8*$M$9,0)</f>
        <v>0</v>
      </c>
      <c r="H8" s="91">
        <f t="shared" si="0"/>
        <v>0</v>
      </c>
      <c r="K8" s="93" t="s">
        <v>109</v>
      </c>
      <c r="L8" s="93"/>
      <c r="M8" s="96">
        <f>11.44%/2</f>
        <v>5.7200000000000001E-2</v>
      </c>
      <c r="N8" s="104"/>
    </row>
    <row r="9" spans="1:15" x14ac:dyDescent="0.15">
      <c r="A9" s="97"/>
      <c r="B9" s="97"/>
      <c r="C9" s="97"/>
      <c r="D9" s="98"/>
      <c r="E9" s="98"/>
      <c r="F9" s="91">
        <f>IF(C9&gt;=40,ROUND(E9*$M$8,0),ROUND(E9*$M$7,0))</f>
        <v>0</v>
      </c>
      <c r="G9" s="91">
        <f>ROUND(E9*$M$9,0)</f>
        <v>0</v>
      </c>
      <c r="H9" s="91">
        <f t="shared" si="0"/>
        <v>0</v>
      </c>
      <c r="K9" s="93" t="s">
        <v>107</v>
      </c>
      <c r="L9" s="93"/>
      <c r="M9" s="96">
        <f>18.3%/2</f>
        <v>9.1499999999999998E-2</v>
      </c>
      <c r="N9" s="104"/>
    </row>
    <row r="10" spans="1:15" x14ac:dyDescent="0.15">
      <c r="A10" s="156" t="s">
        <v>19</v>
      </c>
      <c r="B10" s="156"/>
      <c r="C10" s="156"/>
      <c r="D10" s="91">
        <f>SUM(D5:D9)</f>
        <v>0</v>
      </c>
      <c r="E10" s="91">
        <f>SUM(E5:E9)</f>
        <v>0</v>
      </c>
      <c r="F10" s="91">
        <f>SUM(F5:F9)</f>
        <v>0</v>
      </c>
      <c r="G10" s="91">
        <f>SUM(G5:G9)</f>
        <v>0</v>
      </c>
      <c r="H10" s="91">
        <f>SUM(H5:H9)</f>
        <v>0</v>
      </c>
      <c r="K10" s="119" t="s">
        <v>165</v>
      </c>
      <c r="L10" s="93"/>
      <c r="M10" s="96">
        <v>3.5999999999999999E-3</v>
      </c>
      <c r="N10" s="104"/>
    </row>
    <row r="11" spans="1:15" x14ac:dyDescent="0.15">
      <c r="F11" s="157" t="s">
        <v>118</v>
      </c>
      <c r="G11" s="157"/>
      <c r="H11" s="103">
        <f>SUM(F10:H10)</f>
        <v>0</v>
      </c>
    </row>
    <row r="13" spans="1:15" x14ac:dyDescent="0.15">
      <c r="A13" t="s">
        <v>106</v>
      </c>
      <c r="J13" s="90" t="s">
        <v>100</v>
      </c>
    </row>
    <row r="14" spans="1:15" x14ac:dyDescent="0.15">
      <c r="A14" s="92" t="s">
        <v>90</v>
      </c>
      <c r="B14" s="84" t="s">
        <v>91</v>
      </c>
      <c r="C14" s="84" t="s">
        <v>98</v>
      </c>
      <c r="D14" s="84" t="s">
        <v>92</v>
      </c>
      <c r="E14" s="84" t="s">
        <v>101</v>
      </c>
      <c r="F14" s="84" t="s">
        <v>95</v>
      </c>
      <c r="G14" s="84" t="s">
        <v>94</v>
      </c>
      <c r="H14" s="84" t="s">
        <v>96</v>
      </c>
      <c r="I14" s="84" t="s">
        <v>97</v>
      </c>
      <c r="J14" s="84" t="s">
        <v>102</v>
      </c>
    </row>
    <row r="15" spans="1:15" x14ac:dyDescent="0.15">
      <c r="A15" s="97"/>
      <c r="B15" s="97"/>
      <c r="C15" s="97"/>
      <c r="D15" s="98"/>
      <c r="E15" s="98"/>
      <c r="F15" s="91">
        <f t="shared" ref="F15:F24" si="1">IF(C15&gt;=40,ROUND(E15*$M$8,0),ROUND(E15*$M$7,0))</f>
        <v>0</v>
      </c>
      <c r="G15" s="91">
        <f t="shared" ref="G15:G24" si="2">ROUND(E15*$M$9,0)</f>
        <v>0</v>
      </c>
      <c r="H15" s="91">
        <f t="shared" ref="H15:H24" si="3">ROUND(E15*$M$5,0)</f>
        <v>0</v>
      </c>
      <c r="I15" s="91">
        <f t="shared" ref="I15:I24" si="4">ROUND(E15*$M$6,0)</f>
        <v>0</v>
      </c>
      <c r="J15" s="91">
        <f>IF(G15&gt;=1,ROUND(E15*$M$10,0),0)</f>
        <v>0</v>
      </c>
    </row>
    <row r="16" spans="1:15" x14ac:dyDescent="0.15">
      <c r="A16" s="97"/>
      <c r="B16" s="97"/>
      <c r="C16" s="97"/>
      <c r="D16" s="98"/>
      <c r="E16" s="98"/>
      <c r="F16" s="91">
        <f t="shared" si="1"/>
        <v>0</v>
      </c>
      <c r="G16" s="91">
        <f t="shared" si="2"/>
        <v>0</v>
      </c>
      <c r="H16" s="91">
        <f t="shared" si="3"/>
        <v>0</v>
      </c>
      <c r="I16" s="91">
        <f t="shared" si="4"/>
        <v>0</v>
      </c>
      <c r="J16" s="91">
        <f t="shared" ref="J16:J24" si="5">IF(G16&gt;=1,ROUND(E16*$M$10,0),0)</f>
        <v>0</v>
      </c>
    </row>
    <row r="17" spans="1:15" x14ac:dyDescent="0.15">
      <c r="A17" s="97"/>
      <c r="B17" s="97"/>
      <c r="C17" s="97"/>
      <c r="D17" s="98"/>
      <c r="E17" s="98"/>
      <c r="F17" s="91">
        <f t="shared" si="1"/>
        <v>0</v>
      </c>
      <c r="G17" s="91">
        <f t="shared" si="2"/>
        <v>0</v>
      </c>
      <c r="H17" s="91">
        <f t="shared" si="3"/>
        <v>0</v>
      </c>
      <c r="I17" s="91">
        <f t="shared" si="4"/>
        <v>0</v>
      </c>
      <c r="J17" s="91">
        <f t="shared" si="5"/>
        <v>0</v>
      </c>
    </row>
    <row r="18" spans="1:15" x14ac:dyDescent="0.15">
      <c r="A18" s="97"/>
      <c r="B18" s="97"/>
      <c r="C18" s="97"/>
      <c r="D18" s="98"/>
      <c r="E18" s="98"/>
      <c r="F18" s="91">
        <f t="shared" si="1"/>
        <v>0</v>
      </c>
      <c r="G18" s="91">
        <f t="shared" si="2"/>
        <v>0</v>
      </c>
      <c r="H18" s="91">
        <f t="shared" si="3"/>
        <v>0</v>
      </c>
      <c r="I18" s="91">
        <f t="shared" si="4"/>
        <v>0</v>
      </c>
      <c r="J18" s="91">
        <f t="shared" si="5"/>
        <v>0</v>
      </c>
    </row>
    <row r="19" spans="1:15" x14ac:dyDescent="0.15">
      <c r="A19" s="97"/>
      <c r="B19" s="97"/>
      <c r="C19" s="97"/>
      <c r="D19" s="98"/>
      <c r="E19" s="98"/>
      <c r="F19" s="91">
        <f t="shared" si="1"/>
        <v>0</v>
      </c>
      <c r="G19" s="91">
        <f t="shared" si="2"/>
        <v>0</v>
      </c>
      <c r="H19" s="91">
        <f t="shared" si="3"/>
        <v>0</v>
      </c>
      <c r="I19" s="91">
        <f t="shared" si="4"/>
        <v>0</v>
      </c>
      <c r="J19" s="91">
        <f t="shared" si="5"/>
        <v>0</v>
      </c>
    </row>
    <row r="20" spans="1:15" x14ac:dyDescent="0.15">
      <c r="A20" s="97"/>
      <c r="B20" s="97"/>
      <c r="C20" s="97"/>
      <c r="D20" s="98"/>
      <c r="E20" s="98"/>
      <c r="F20" s="91">
        <f t="shared" si="1"/>
        <v>0</v>
      </c>
      <c r="G20" s="91">
        <f t="shared" si="2"/>
        <v>0</v>
      </c>
      <c r="H20" s="91">
        <f t="shared" si="3"/>
        <v>0</v>
      </c>
      <c r="I20" s="91">
        <f t="shared" si="4"/>
        <v>0</v>
      </c>
      <c r="J20" s="91">
        <f t="shared" si="5"/>
        <v>0</v>
      </c>
    </row>
    <row r="21" spans="1:15" x14ac:dyDescent="0.15">
      <c r="A21" s="97"/>
      <c r="B21" s="97"/>
      <c r="C21" s="97"/>
      <c r="D21" s="98"/>
      <c r="E21" s="98"/>
      <c r="F21" s="91">
        <f t="shared" si="1"/>
        <v>0</v>
      </c>
      <c r="G21" s="91">
        <f t="shared" si="2"/>
        <v>0</v>
      </c>
      <c r="H21" s="91">
        <f t="shared" si="3"/>
        <v>0</v>
      </c>
      <c r="I21" s="91">
        <f t="shared" si="4"/>
        <v>0</v>
      </c>
      <c r="J21" s="91">
        <f t="shared" si="5"/>
        <v>0</v>
      </c>
    </row>
    <row r="22" spans="1:15" x14ac:dyDescent="0.15">
      <c r="A22" s="97"/>
      <c r="B22" s="97"/>
      <c r="C22" s="97"/>
      <c r="D22" s="98"/>
      <c r="E22" s="98"/>
      <c r="F22" s="91">
        <f t="shared" si="1"/>
        <v>0</v>
      </c>
      <c r="G22" s="91">
        <f t="shared" si="2"/>
        <v>0</v>
      </c>
      <c r="H22" s="91">
        <f t="shared" si="3"/>
        <v>0</v>
      </c>
      <c r="I22" s="91">
        <f t="shared" si="4"/>
        <v>0</v>
      </c>
      <c r="J22" s="91">
        <f t="shared" si="5"/>
        <v>0</v>
      </c>
    </row>
    <row r="23" spans="1:15" x14ac:dyDescent="0.15">
      <c r="A23" s="97"/>
      <c r="B23" s="97"/>
      <c r="C23" s="97"/>
      <c r="D23" s="98"/>
      <c r="E23" s="98"/>
      <c r="F23" s="91">
        <f t="shared" si="1"/>
        <v>0</v>
      </c>
      <c r="G23" s="91">
        <f t="shared" si="2"/>
        <v>0</v>
      </c>
      <c r="H23" s="91">
        <f t="shared" si="3"/>
        <v>0</v>
      </c>
      <c r="I23" s="91">
        <f t="shared" si="4"/>
        <v>0</v>
      </c>
      <c r="J23" s="91">
        <f t="shared" si="5"/>
        <v>0</v>
      </c>
    </row>
    <row r="24" spans="1:15" x14ac:dyDescent="0.15">
      <c r="A24" s="97"/>
      <c r="B24" s="97"/>
      <c r="C24" s="97"/>
      <c r="D24" s="98"/>
      <c r="E24" s="98"/>
      <c r="F24" s="91">
        <f t="shared" si="1"/>
        <v>0</v>
      </c>
      <c r="G24" s="91">
        <f t="shared" si="2"/>
        <v>0</v>
      </c>
      <c r="H24" s="91">
        <f t="shared" si="3"/>
        <v>0</v>
      </c>
      <c r="I24" s="91">
        <f t="shared" si="4"/>
        <v>0</v>
      </c>
      <c r="J24" s="91">
        <f t="shared" si="5"/>
        <v>0</v>
      </c>
    </row>
    <row r="25" spans="1:15" x14ac:dyDescent="0.15">
      <c r="A25" s="156" t="s">
        <v>19</v>
      </c>
      <c r="B25" s="156"/>
      <c r="C25" s="156"/>
      <c r="D25" s="91">
        <f>SUM(D15:D24)</f>
        <v>0</v>
      </c>
      <c r="E25" s="91">
        <f t="shared" ref="E25" si="6">SUM(E15:E24)</f>
        <v>0</v>
      </c>
      <c r="F25" s="91">
        <f>SUM(F15:F24)</f>
        <v>0</v>
      </c>
      <c r="G25" s="91">
        <f>SUM(G15:G24)</f>
        <v>0</v>
      </c>
      <c r="H25" s="91">
        <f>SUM(H15:H24)</f>
        <v>0</v>
      </c>
      <c r="I25" s="91">
        <f>SUM(I15:I24)</f>
        <v>0</v>
      </c>
      <c r="J25" s="91">
        <f>SUM(J15:J24)</f>
        <v>0</v>
      </c>
    </row>
    <row r="26" spans="1:15" x14ac:dyDescent="0.15">
      <c r="H26" s="157" t="s">
        <v>118</v>
      </c>
      <c r="I26" s="157"/>
      <c r="J26" s="103">
        <f>SUM(F25:J25)</f>
        <v>0</v>
      </c>
    </row>
    <row r="27" spans="1:15" x14ac:dyDescent="0.15">
      <c r="A27" t="s">
        <v>110</v>
      </c>
      <c r="O27" s="90" t="s">
        <v>115</v>
      </c>
    </row>
    <row r="28" spans="1:15" x14ac:dyDescent="0.15">
      <c r="A28" s="92" t="s">
        <v>90</v>
      </c>
      <c r="B28" s="84" t="s">
        <v>91</v>
      </c>
      <c r="C28" s="84" t="s">
        <v>98</v>
      </c>
      <c r="D28" s="84" t="s">
        <v>111</v>
      </c>
      <c r="E28" s="84" t="s">
        <v>112</v>
      </c>
      <c r="F28" s="84" t="s">
        <v>113</v>
      </c>
      <c r="G28" s="84" t="s">
        <v>114</v>
      </c>
      <c r="H28" s="84" t="s">
        <v>93</v>
      </c>
      <c r="I28" s="84" t="s">
        <v>92</v>
      </c>
      <c r="J28" s="84" t="s">
        <v>101</v>
      </c>
      <c r="K28" s="84" t="s">
        <v>95</v>
      </c>
      <c r="L28" s="84" t="s">
        <v>94</v>
      </c>
      <c r="M28" s="84" t="s">
        <v>96</v>
      </c>
      <c r="N28" s="84" t="s">
        <v>97</v>
      </c>
      <c r="O28" s="84" t="s">
        <v>102</v>
      </c>
    </row>
    <row r="29" spans="1:15" x14ac:dyDescent="0.15">
      <c r="A29" s="97"/>
      <c r="B29" s="97"/>
      <c r="C29" s="97"/>
      <c r="D29" s="98"/>
      <c r="E29" s="101"/>
      <c r="F29" s="98"/>
      <c r="G29" s="102">
        <f>E29*F29</f>
        <v>0</v>
      </c>
      <c r="H29" s="99" t="str">
        <f t="shared" ref="H29:H48" si="7">IF(C29="","-",IF(C29&gt;=40,IF(G29&gt;=30,"すべて加入",IF(G29&gt;=20,"雇用のみ","加入不要")),IF(G29&gt;=30,"すべて加入",IF(G29&gt;=20,"雇用のみ","加入不要"))))</f>
        <v>-</v>
      </c>
      <c r="I29" s="100">
        <f t="shared" ref="I29:I48" si="8">G29*4*D29</f>
        <v>0</v>
      </c>
      <c r="J29" s="98"/>
      <c r="K29" s="91">
        <f t="shared" ref="K29:K48" si="9">IF(H29="すべて加入",(IF(C29&gt;=40,ROUND(J29*$M$8,0),ROUND(J29*$M$7,0))),0)</f>
        <v>0</v>
      </c>
      <c r="L29" s="91">
        <f t="shared" ref="L29:L48" si="10">IF(H29="すべて加入",ROUND(J29*$M$9,0),0)</f>
        <v>0</v>
      </c>
      <c r="M29" s="91">
        <f t="shared" ref="M29:M48" si="11">IF(H29="加入不要",0,ROUND(J29*$M$5,0))</f>
        <v>0</v>
      </c>
      <c r="N29" s="91">
        <f t="shared" ref="N29:N48" si="12">ROUND(J29*$M$6,0)</f>
        <v>0</v>
      </c>
      <c r="O29" s="91">
        <f>IF(L29&gt;=1,ROUND(J29*$M$10,0),0)</f>
        <v>0</v>
      </c>
    </row>
    <row r="30" spans="1:15" x14ac:dyDescent="0.15">
      <c r="A30" s="97"/>
      <c r="B30" s="97"/>
      <c r="C30" s="97"/>
      <c r="D30" s="98"/>
      <c r="E30" s="101"/>
      <c r="F30" s="98"/>
      <c r="G30" s="102">
        <f t="shared" ref="G30:G48" si="13">E30*F30</f>
        <v>0</v>
      </c>
      <c r="H30" s="99" t="str">
        <f t="shared" si="7"/>
        <v>-</v>
      </c>
      <c r="I30" s="100">
        <f t="shared" si="8"/>
        <v>0</v>
      </c>
      <c r="J30" s="98"/>
      <c r="K30" s="91">
        <f t="shared" si="9"/>
        <v>0</v>
      </c>
      <c r="L30" s="91">
        <f t="shared" si="10"/>
        <v>0</v>
      </c>
      <c r="M30" s="91">
        <f t="shared" si="11"/>
        <v>0</v>
      </c>
      <c r="N30" s="91">
        <f t="shared" si="12"/>
        <v>0</v>
      </c>
      <c r="O30" s="91">
        <f t="shared" ref="O30:O48" si="14">IF(L30&gt;=1,ROUND(J30*$M$10,0),0)</f>
        <v>0</v>
      </c>
    </row>
    <row r="31" spans="1:15" x14ac:dyDescent="0.15">
      <c r="A31" s="97"/>
      <c r="B31" s="97"/>
      <c r="C31" s="97"/>
      <c r="D31" s="98"/>
      <c r="E31" s="101"/>
      <c r="F31" s="98"/>
      <c r="G31" s="102">
        <f t="shared" si="13"/>
        <v>0</v>
      </c>
      <c r="H31" s="99" t="str">
        <f t="shared" si="7"/>
        <v>-</v>
      </c>
      <c r="I31" s="100">
        <f t="shared" si="8"/>
        <v>0</v>
      </c>
      <c r="J31" s="98"/>
      <c r="K31" s="91">
        <f t="shared" si="9"/>
        <v>0</v>
      </c>
      <c r="L31" s="91">
        <f t="shared" si="10"/>
        <v>0</v>
      </c>
      <c r="M31" s="91">
        <f t="shared" si="11"/>
        <v>0</v>
      </c>
      <c r="N31" s="91">
        <f t="shared" si="12"/>
        <v>0</v>
      </c>
      <c r="O31" s="91">
        <f t="shared" si="14"/>
        <v>0</v>
      </c>
    </row>
    <row r="32" spans="1:15" x14ac:dyDescent="0.15">
      <c r="A32" s="97"/>
      <c r="B32" s="97"/>
      <c r="C32" s="97"/>
      <c r="D32" s="98"/>
      <c r="E32" s="101"/>
      <c r="F32" s="98"/>
      <c r="G32" s="102">
        <f t="shared" si="13"/>
        <v>0</v>
      </c>
      <c r="H32" s="99" t="str">
        <f t="shared" si="7"/>
        <v>-</v>
      </c>
      <c r="I32" s="100">
        <f t="shared" si="8"/>
        <v>0</v>
      </c>
      <c r="J32" s="98"/>
      <c r="K32" s="91">
        <f t="shared" si="9"/>
        <v>0</v>
      </c>
      <c r="L32" s="91">
        <f t="shared" si="10"/>
        <v>0</v>
      </c>
      <c r="M32" s="91">
        <f t="shared" si="11"/>
        <v>0</v>
      </c>
      <c r="N32" s="91">
        <f t="shared" si="12"/>
        <v>0</v>
      </c>
      <c r="O32" s="91">
        <f t="shared" si="14"/>
        <v>0</v>
      </c>
    </row>
    <row r="33" spans="1:15" x14ac:dyDescent="0.15">
      <c r="A33" s="97"/>
      <c r="B33" s="97"/>
      <c r="C33" s="97"/>
      <c r="D33" s="98"/>
      <c r="E33" s="101"/>
      <c r="F33" s="98"/>
      <c r="G33" s="102">
        <f t="shared" si="13"/>
        <v>0</v>
      </c>
      <c r="H33" s="99" t="str">
        <f t="shared" si="7"/>
        <v>-</v>
      </c>
      <c r="I33" s="100">
        <f t="shared" si="8"/>
        <v>0</v>
      </c>
      <c r="J33" s="98"/>
      <c r="K33" s="91">
        <f t="shared" si="9"/>
        <v>0</v>
      </c>
      <c r="L33" s="91">
        <f t="shared" si="10"/>
        <v>0</v>
      </c>
      <c r="M33" s="91">
        <f t="shared" si="11"/>
        <v>0</v>
      </c>
      <c r="N33" s="91">
        <f t="shared" si="12"/>
        <v>0</v>
      </c>
      <c r="O33" s="91">
        <f t="shared" si="14"/>
        <v>0</v>
      </c>
    </row>
    <row r="34" spans="1:15" x14ac:dyDescent="0.15">
      <c r="A34" s="97"/>
      <c r="B34" s="97"/>
      <c r="C34" s="97"/>
      <c r="D34" s="98"/>
      <c r="E34" s="101"/>
      <c r="F34" s="98"/>
      <c r="G34" s="102">
        <f t="shared" si="13"/>
        <v>0</v>
      </c>
      <c r="H34" s="99" t="str">
        <f t="shared" si="7"/>
        <v>-</v>
      </c>
      <c r="I34" s="100">
        <f t="shared" si="8"/>
        <v>0</v>
      </c>
      <c r="J34" s="98"/>
      <c r="K34" s="91">
        <f t="shared" si="9"/>
        <v>0</v>
      </c>
      <c r="L34" s="91">
        <f t="shared" si="10"/>
        <v>0</v>
      </c>
      <c r="M34" s="91">
        <f t="shared" si="11"/>
        <v>0</v>
      </c>
      <c r="N34" s="91">
        <f t="shared" si="12"/>
        <v>0</v>
      </c>
      <c r="O34" s="91">
        <f t="shared" si="14"/>
        <v>0</v>
      </c>
    </row>
    <row r="35" spans="1:15" x14ac:dyDescent="0.15">
      <c r="A35" s="97"/>
      <c r="B35" s="97"/>
      <c r="C35" s="97"/>
      <c r="D35" s="98"/>
      <c r="E35" s="101"/>
      <c r="F35" s="98"/>
      <c r="G35" s="102">
        <f t="shared" si="13"/>
        <v>0</v>
      </c>
      <c r="H35" s="99" t="str">
        <f t="shared" si="7"/>
        <v>-</v>
      </c>
      <c r="I35" s="100">
        <f t="shared" si="8"/>
        <v>0</v>
      </c>
      <c r="J35" s="98"/>
      <c r="K35" s="91">
        <f t="shared" si="9"/>
        <v>0</v>
      </c>
      <c r="L35" s="91">
        <f t="shared" si="10"/>
        <v>0</v>
      </c>
      <c r="M35" s="91">
        <f t="shared" si="11"/>
        <v>0</v>
      </c>
      <c r="N35" s="91">
        <f t="shared" si="12"/>
        <v>0</v>
      </c>
      <c r="O35" s="91">
        <f t="shared" si="14"/>
        <v>0</v>
      </c>
    </row>
    <row r="36" spans="1:15" x14ac:dyDescent="0.15">
      <c r="A36" s="97"/>
      <c r="B36" s="97"/>
      <c r="C36" s="97"/>
      <c r="D36" s="98"/>
      <c r="E36" s="101"/>
      <c r="F36" s="98"/>
      <c r="G36" s="102">
        <f t="shared" si="13"/>
        <v>0</v>
      </c>
      <c r="H36" s="99" t="str">
        <f t="shared" si="7"/>
        <v>-</v>
      </c>
      <c r="I36" s="100">
        <f t="shared" si="8"/>
        <v>0</v>
      </c>
      <c r="J36" s="98"/>
      <c r="K36" s="91">
        <f t="shared" si="9"/>
        <v>0</v>
      </c>
      <c r="L36" s="91">
        <f t="shared" si="10"/>
        <v>0</v>
      </c>
      <c r="M36" s="91">
        <f t="shared" si="11"/>
        <v>0</v>
      </c>
      <c r="N36" s="91">
        <f t="shared" si="12"/>
        <v>0</v>
      </c>
      <c r="O36" s="91">
        <f t="shared" si="14"/>
        <v>0</v>
      </c>
    </row>
    <row r="37" spans="1:15" x14ac:dyDescent="0.15">
      <c r="A37" s="97"/>
      <c r="B37" s="97"/>
      <c r="C37" s="97"/>
      <c r="D37" s="98"/>
      <c r="E37" s="101"/>
      <c r="F37" s="98"/>
      <c r="G37" s="102">
        <f t="shared" si="13"/>
        <v>0</v>
      </c>
      <c r="H37" s="99" t="str">
        <f t="shared" si="7"/>
        <v>-</v>
      </c>
      <c r="I37" s="100">
        <f t="shared" si="8"/>
        <v>0</v>
      </c>
      <c r="J37" s="98"/>
      <c r="K37" s="91">
        <f t="shared" si="9"/>
        <v>0</v>
      </c>
      <c r="L37" s="91">
        <f t="shared" si="10"/>
        <v>0</v>
      </c>
      <c r="M37" s="91">
        <f t="shared" si="11"/>
        <v>0</v>
      </c>
      <c r="N37" s="91">
        <f t="shared" si="12"/>
        <v>0</v>
      </c>
      <c r="O37" s="91">
        <f t="shared" si="14"/>
        <v>0</v>
      </c>
    </row>
    <row r="38" spans="1:15" x14ac:dyDescent="0.15">
      <c r="A38" s="97"/>
      <c r="B38" s="97"/>
      <c r="C38" s="97"/>
      <c r="D38" s="98"/>
      <c r="E38" s="101"/>
      <c r="F38" s="98"/>
      <c r="G38" s="102">
        <f t="shared" si="13"/>
        <v>0</v>
      </c>
      <c r="H38" s="99" t="str">
        <f t="shared" si="7"/>
        <v>-</v>
      </c>
      <c r="I38" s="100">
        <f t="shared" si="8"/>
        <v>0</v>
      </c>
      <c r="J38" s="98"/>
      <c r="K38" s="91">
        <f t="shared" si="9"/>
        <v>0</v>
      </c>
      <c r="L38" s="91">
        <f t="shared" si="10"/>
        <v>0</v>
      </c>
      <c r="M38" s="91">
        <f t="shared" si="11"/>
        <v>0</v>
      </c>
      <c r="N38" s="91">
        <f t="shared" si="12"/>
        <v>0</v>
      </c>
      <c r="O38" s="91">
        <f t="shared" si="14"/>
        <v>0</v>
      </c>
    </row>
    <row r="39" spans="1:15" x14ac:dyDescent="0.15">
      <c r="A39" s="97"/>
      <c r="B39" s="97"/>
      <c r="C39" s="97"/>
      <c r="D39" s="98"/>
      <c r="E39" s="101"/>
      <c r="F39" s="98"/>
      <c r="G39" s="102">
        <f t="shared" si="13"/>
        <v>0</v>
      </c>
      <c r="H39" s="99" t="str">
        <f t="shared" si="7"/>
        <v>-</v>
      </c>
      <c r="I39" s="100">
        <f t="shared" si="8"/>
        <v>0</v>
      </c>
      <c r="J39" s="98"/>
      <c r="K39" s="91">
        <f t="shared" si="9"/>
        <v>0</v>
      </c>
      <c r="L39" s="91">
        <f t="shared" si="10"/>
        <v>0</v>
      </c>
      <c r="M39" s="91">
        <f t="shared" si="11"/>
        <v>0</v>
      </c>
      <c r="N39" s="91">
        <f t="shared" si="12"/>
        <v>0</v>
      </c>
      <c r="O39" s="91">
        <f t="shared" si="14"/>
        <v>0</v>
      </c>
    </row>
    <row r="40" spans="1:15" x14ac:dyDescent="0.15">
      <c r="A40" s="97"/>
      <c r="B40" s="97"/>
      <c r="C40" s="97"/>
      <c r="D40" s="98"/>
      <c r="E40" s="101"/>
      <c r="F40" s="98"/>
      <c r="G40" s="102">
        <f t="shared" si="13"/>
        <v>0</v>
      </c>
      <c r="H40" s="99" t="str">
        <f t="shared" si="7"/>
        <v>-</v>
      </c>
      <c r="I40" s="100">
        <f t="shared" si="8"/>
        <v>0</v>
      </c>
      <c r="J40" s="98"/>
      <c r="K40" s="91">
        <f t="shared" si="9"/>
        <v>0</v>
      </c>
      <c r="L40" s="91">
        <f t="shared" si="10"/>
        <v>0</v>
      </c>
      <c r="M40" s="91">
        <f t="shared" si="11"/>
        <v>0</v>
      </c>
      <c r="N40" s="91">
        <f t="shared" si="12"/>
        <v>0</v>
      </c>
      <c r="O40" s="91">
        <f t="shared" si="14"/>
        <v>0</v>
      </c>
    </row>
    <row r="41" spans="1:15" x14ac:dyDescent="0.15">
      <c r="A41" s="97"/>
      <c r="B41" s="97"/>
      <c r="C41" s="97"/>
      <c r="D41" s="98"/>
      <c r="E41" s="101"/>
      <c r="F41" s="98"/>
      <c r="G41" s="102">
        <f t="shared" si="13"/>
        <v>0</v>
      </c>
      <c r="H41" s="99" t="str">
        <f t="shared" si="7"/>
        <v>-</v>
      </c>
      <c r="I41" s="100">
        <f t="shared" si="8"/>
        <v>0</v>
      </c>
      <c r="J41" s="98"/>
      <c r="K41" s="91">
        <f t="shared" si="9"/>
        <v>0</v>
      </c>
      <c r="L41" s="91">
        <f t="shared" si="10"/>
        <v>0</v>
      </c>
      <c r="M41" s="91">
        <f t="shared" si="11"/>
        <v>0</v>
      </c>
      <c r="N41" s="91">
        <f t="shared" si="12"/>
        <v>0</v>
      </c>
      <c r="O41" s="91">
        <f t="shared" si="14"/>
        <v>0</v>
      </c>
    </row>
    <row r="42" spans="1:15" x14ac:dyDescent="0.15">
      <c r="A42" s="97"/>
      <c r="B42" s="97"/>
      <c r="C42" s="97"/>
      <c r="D42" s="98"/>
      <c r="E42" s="101"/>
      <c r="F42" s="98"/>
      <c r="G42" s="102">
        <f t="shared" si="13"/>
        <v>0</v>
      </c>
      <c r="H42" s="99" t="str">
        <f t="shared" si="7"/>
        <v>-</v>
      </c>
      <c r="I42" s="100">
        <f t="shared" si="8"/>
        <v>0</v>
      </c>
      <c r="J42" s="98"/>
      <c r="K42" s="91">
        <f t="shared" si="9"/>
        <v>0</v>
      </c>
      <c r="L42" s="91">
        <f t="shared" si="10"/>
        <v>0</v>
      </c>
      <c r="M42" s="91">
        <f t="shared" si="11"/>
        <v>0</v>
      </c>
      <c r="N42" s="91">
        <f t="shared" si="12"/>
        <v>0</v>
      </c>
      <c r="O42" s="91">
        <f t="shared" si="14"/>
        <v>0</v>
      </c>
    </row>
    <row r="43" spans="1:15" x14ac:dyDescent="0.15">
      <c r="A43" s="97"/>
      <c r="B43" s="97"/>
      <c r="C43" s="97"/>
      <c r="D43" s="98"/>
      <c r="E43" s="101"/>
      <c r="F43" s="98"/>
      <c r="G43" s="102">
        <f t="shared" si="13"/>
        <v>0</v>
      </c>
      <c r="H43" s="99" t="str">
        <f t="shared" si="7"/>
        <v>-</v>
      </c>
      <c r="I43" s="100">
        <f t="shared" si="8"/>
        <v>0</v>
      </c>
      <c r="J43" s="98"/>
      <c r="K43" s="91">
        <f t="shared" si="9"/>
        <v>0</v>
      </c>
      <c r="L43" s="91">
        <f t="shared" si="10"/>
        <v>0</v>
      </c>
      <c r="M43" s="91">
        <f t="shared" si="11"/>
        <v>0</v>
      </c>
      <c r="N43" s="91">
        <f t="shared" si="12"/>
        <v>0</v>
      </c>
      <c r="O43" s="91">
        <f t="shared" si="14"/>
        <v>0</v>
      </c>
    </row>
    <row r="44" spans="1:15" x14ac:dyDescent="0.15">
      <c r="A44" s="97"/>
      <c r="B44" s="97"/>
      <c r="C44" s="97"/>
      <c r="D44" s="98"/>
      <c r="E44" s="101"/>
      <c r="F44" s="98"/>
      <c r="G44" s="102">
        <f t="shared" si="13"/>
        <v>0</v>
      </c>
      <c r="H44" s="99" t="str">
        <f t="shared" si="7"/>
        <v>-</v>
      </c>
      <c r="I44" s="100">
        <f t="shared" si="8"/>
        <v>0</v>
      </c>
      <c r="J44" s="98"/>
      <c r="K44" s="91">
        <f t="shared" si="9"/>
        <v>0</v>
      </c>
      <c r="L44" s="91">
        <f t="shared" si="10"/>
        <v>0</v>
      </c>
      <c r="M44" s="91">
        <f t="shared" si="11"/>
        <v>0</v>
      </c>
      <c r="N44" s="91">
        <f t="shared" si="12"/>
        <v>0</v>
      </c>
      <c r="O44" s="91">
        <f t="shared" si="14"/>
        <v>0</v>
      </c>
    </row>
    <row r="45" spans="1:15" x14ac:dyDescent="0.15">
      <c r="A45" s="97"/>
      <c r="B45" s="97"/>
      <c r="C45" s="97"/>
      <c r="D45" s="98"/>
      <c r="E45" s="101"/>
      <c r="F45" s="98"/>
      <c r="G45" s="102">
        <f t="shared" si="13"/>
        <v>0</v>
      </c>
      <c r="H45" s="99" t="str">
        <f t="shared" si="7"/>
        <v>-</v>
      </c>
      <c r="I45" s="100">
        <f t="shared" si="8"/>
        <v>0</v>
      </c>
      <c r="J45" s="98"/>
      <c r="K45" s="91">
        <f t="shared" si="9"/>
        <v>0</v>
      </c>
      <c r="L45" s="91">
        <f t="shared" si="10"/>
        <v>0</v>
      </c>
      <c r="M45" s="91">
        <f t="shared" si="11"/>
        <v>0</v>
      </c>
      <c r="N45" s="91">
        <f t="shared" si="12"/>
        <v>0</v>
      </c>
      <c r="O45" s="91">
        <f t="shared" si="14"/>
        <v>0</v>
      </c>
    </row>
    <row r="46" spans="1:15" x14ac:dyDescent="0.15">
      <c r="A46" s="97"/>
      <c r="B46" s="97"/>
      <c r="C46" s="97"/>
      <c r="D46" s="98"/>
      <c r="E46" s="101"/>
      <c r="F46" s="98"/>
      <c r="G46" s="102">
        <f t="shared" si="13"/>
        <v>0</v>
      </c>
      <c r="H46" s="99" t="str">
        <f t="shared" si="7"/>
        <v>-</v>
      </c>
      <c r="I46" s="100">
        <f t="shared" si="8"/>
        <v>0</v>
      </c>
      <c r="J46" s="98"/>
      <c r="K46" s="91">
        <f t="shared" si="9"/>
        <v>0</v>
      </c>
      <c r="L46" s="91">
        <f t="shared" si="10"/>
        <v>0</v>
      </c>
      <c r="M46" s="91">
        <f t="shared" si="11"/>
        <v>0</v>
      </c>
      <c r="N46" s="91">
        <f t="shared" si="12"/>
        <v>0</v>
      </c>
      <c r="O46" s="91">
        <f t="shared" si="14"/>
        <v>0</v>
      </c>
    </row>
    <row r="47" spans="1:15" x14ac:dyDescent="0.15">
      <c r="A47" s="97"/>
      <c r="B47" s="97"/>
      <c r="C47" s="97"/>
      <c r="D47" s="98"/>
      <c r="E47" s="101"/>
      <c r="F47" s="98"/>
      <c r="G47" s="102">
        <f t="shared" si="13"/>
        <v>0</v>
      </c>
      <c r="H47" s="99" t="str">
        <f t="shared" si="7"/>
        <v>-</v>
      </c>
      <c r="I47" s="100">
        <f t="shared" si="8"/>
        <v>0</v>
      </c>
      <c r="J47" s="98"/>
      <c r="K47" s="91">
        <f t="shared" si="9"/>
        <v>0</v>
      </c>
      <c r="L47" s="91">
        <f t="shared" si="10"/>
        <v>0</v>
      </c>
      <c r="M47" s="91">
        <f t="shared" si="11"/>
        <v>0</v>
      </c>
      <c r="N47" s="91">
        <f t="shared" si="12"/>
        <v>0</v>
      </c>
      <c r="O47" s="91">
        <f t="shared" si="14"/>
        <v>0</v>
      </c>
    </row>
    <row r="48" spans="1:15" x14ac:dyDescent="0.15">
      <c r="A48" s="97"/>
      <c r="B48" s="97"/>
      <c r="C48" s="97"/>
      <c r="D48" s="98"/>
      <c r="E48" s="101"/>
      <c r="F48" s="98"/>
      <c r="G48" s="102">
        <f t="shared" si="13"/>
        <v>0</v>
      </c>
      <c r="H48" s="99" t="str">
        <f t="shared" si="7"/>
        <v>-</v>
      </c>
      <c r="I48" s="100">
        <f t="shared" si="8"/>
        <v>0</v>
      </c>
      <c r="J48" s="98"/>
      <c r="K48" s="91">
        <f t="shared" si="9"/>
        <v>0</v>
      </c>
      <c r="L48" s="91">
        <f t="shared" si="10"/>
        <v>0</v>
      </c>
      <c r="M48" s="91">
        <f t="shared" si="11"/>
        <v>0</v>
      </c>
      <c r="N48" s="91">
        <f t="shared" si="12"/>
        <v>0</v>
      </c>
      <c r="O48" s="91">
        <f t="shared" si="14"/>
        <v>0</v>
      </c>
    </row>
    <row r="49" spans="1:15" x14ac:dyDescent="0.15">
      <c r="A49" s="156" t="s">
        <v>19</v>
      </c>
      <c r="B49" s="156"/>
      <c r="C49" s="156"/>
      <c r="D49" s="91">
        <f>SUM(D29:D48)</f>
        <v>0</v>
      </c>
      <c r="E49" s="91">
        <f>SUM(E29:E48)</f>
        <v>0</v>
      </c>
      <c r="F49" s="91">
        <f>SUM(F29:F48)</f>
        <v>0</v>
      </c>
      <c r="G49" s="91">
        <f>SUM(G29:G48)</f>
        <v>0</v>
      </c>
      <c r="H49" s="91"/>
      <c r="I49" s="91">
        <f t="shared" ref="I49:O49" si="15">SUM(I29:I48)</f>
        <v>0</v>
      </c>
      <c r="J49" s="91">
        <f t="shared" si="15"/>
        <v>0</v>
      </c>
      <c r="K49" s="91">
        <f t="shared" si="15"/>
        <v>0</v>
      </c>
      <c r="L49" s="91">
        <f t="shared" si="15"/>
        <v>0</v>
      </c>
      <c r="M49" s="91">
        <f t="shared" si="15"/>
        <v>0</v>
      </c>
      <c r="N49" s="91">
        <f t="shared" si="15"/>
        <v>0</v>
      </c>
      <c r="O49" s="91">
        <f t="shared" si="15"/>
        <v>0</v>
      </c>
    </row>
    <row r="50" spans="1:15" x14ac:dyDescent="0.15">
      <c r="A50" t="s">
        <v>116</v>
      </c>
      <c r="M50" s="157" t="s">
        <v>117</v>
      </c>
      <c r="N50" s="157"/>
      <c r="O50" s="103">
        <f>SUM(K49:O49)</f>
        <v>0</v>
      </c>
    </row>
  </sheetData>
  <mergeCells count="9">
    <mergeCell ref="H26:I26"/>
    <mergeCell ref="A49:C49"/>
    <mergeCell ref="M50:N50"/>
    <mergeCell ref="A1:O1"/>
    <mergeCell ref="K5:L5"/>
    <mergeCell ref="K6:L6"/>
    <mergeCell ref="A10:C10"/>
    <mergeCell ref="F11:G11"/>
    <mergeCell ref="A25:C25"/>
  </mergeCells>
  <phoneticPr fontId="2"/>
  <printOptions horizontalCentered="1"/>
  <pageMargins left="0.70866141732283472" right="0.70866141732283472" top="0.55118110236220474" bottom="0.55118110236220474" header="0.31496062992125984" footer="0.31496062992125984"/>
  <pageSetup paperSize="9" scale="82"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69"/>
  <sheetViews>
    <sheetView showZeros="0" view="pageBreakPreview" zoomScaleNormal="100" zoomScaleSheetLayoutView="100" workbookViewId="0">
      <pane xSplit="5" ySplit="4" topLeftCell="F53" activePane="bottomRight" state="frozen"/>
      <selection activeCell="G4" sqref="G4"/>
      <selection pane="topRight" activeCell="G4" sqref="G4"/>
      <selection pane="bottomLeft" activeCell="G4" sqref="G4"/>
      <selection pane="bottomRight" activeCell="L61" sqref="L61:M61"/>
    </sheetView>
  </sheetViews>
  <sheetFormatPr defaultRowHeight="13.5" x14ac:dyDescent="0.15"/>
  <cols>
    <col min="1" max="1" width="8.875" style="1"/>
    <col min="2" max="2" width="3.5" style="1" customWidth="1"/>
    <col min="3" max="4" width="4" style="1" customWidth="1"/>
    <col min="5" max="5" width="24.75" style="1" customWidth="1"/>
    <col min="6" max="17" width="6.375" style="1" customWidth="1"/>
    <col min="18" max="212" width="8.875" style="1"/>
    <col min="213" max="214" width="4" style="1" customWidth="1"/>
    <col min="215" max="215" width="16.25" style="1" customWidth="1"/>
    <col min="216" max="220" width="10.625" style="1" customWidth="1"/>
    <col min="221" max="221" width="39.875" style="1" customWidth="1"/>
    <col min="222" max="468" width="8.875" style="1"/>
    <col min="469" max="470" width="4" style="1" customWidth="1"/>
    <col min="471" max="471" width="16.25" style="1" customWidth="1"/>
    <col min="472" max="476" width="10.625" style="1" customWidth="1"/>
    <col min="477" max="477" width="39.875" style="1" customWidth="1"/>
    <col min="478" max="724" width="8.875" style="1"/>
    <col min="725" max="726" width="4" style="1" customWidth="1"/>
    <col min="727" max="727" width="16.25" style="1" customWidth="1"/>
    <col min="728" max="732" width="10.625" style="1" customWidth="1"/>
    <col min="733" max="733" width="39.875" style="1" customWidth="1"/>
    <col min="734" max="980" width="8.875" style="1"/>
    <col min="981" max="982" width="4" style="1" customWidth="1"/>
    <col min="983" max="983" width="16.25" style="1" customWidth="1"/>
    <col min="984" max="988" width="10.625" style="1" customWidth="1"/>
    <col min="989" max="989" width="39.875" style="1" customWidth="1"/>
    <col min="990" max="1236" width="8.875" style="1"/>
    <col min="1237" max="1238" width="4" style="1" customWidth="1"/>
    <col min="1239" max="1239" width="16.25" style="1" customWidth="1"/>
    <col min="1240" max="1244" width="10.625" style="1" customWidth="1"/>
    <col min="1245" max="1245" width="39.875" style="1" customWidth="1"/>
    <col min="1246" max="1492" width="8.875" style="1"/>
    <col min="1493" max="1494" width="4" style="1" customWidth="1"/>
    <col min="1495" max="1495" width="16.25" style="1" customWidth="1"/>
    <col min="1496" max="1500" width="10.625" style="1" customWidth="1"/>
    <col min="1501" max="1501" width="39.875" style="1" customWidth="1"/>
    <col min="1502" max="1748" width="8.875" style="1"/>
    <col min="1749" max="1750" width="4" style="1" customWidth="1"/>
    <col min="1751" max="1751" width="16.25" style="1" customWidth="1"/>
    <col min="1752" max="1756" width="10.625" style="1" customWidth="1"/>
    <col min="1757" max="1757" width="39.875" style="1" customWidth="1"/>
    <col min="1758" max="2004" width="8.875" style="1"/>
    <col min="2005" max="2006" width="4" style="1" customWidth="1"/>
    <col min="2007" max="2007" width="16.25" style="1" customWidth="1"/>
    <col min="2008" max="2012" width="10.625" style="1" customWidth="1"/>
    <col min="2013" max="2013" width="39.875" style="1" customWidth="1"/>
    <col min="2014" max="2260" width="8.875" style="1"/>
    <col min="2261" max="2262" width="4" style="1" customWidth="1"/>
    <col min="2263" max="2263" width="16.25" style="1" customWidth="1"/>
    <col min="2264" max="2268" width="10.625" style="1" customWidth="1"/>
    <col min="2269" max="2269" width="39.875" style="1" customWidth="1"/>
    <col min="2270" max="2516" width="8.875" style="1"/>
    <col min="2517" max="2518" width="4" style="1" customWidth="1"/>
    <col min="2519" max="2519" width="16.25" style="1" customWidth="1"/>
    <col min="2520" max="2524" width="10.625" style="1" customWidth="1"/>
    <col min="2525" max="2525" width="39.875" style="1" customWidth="1"/>
    <col min="2526" max="2772" width="8.875" style="1"/>
    <col min="2773" max="2774" width="4" style="1" customWidth="1"/>
    <col min="2775" max="2775" width="16.25" style="1" customWidth="1"/>
    <col min="2776" max="2780" width="10.625" style="1" customWidth="1"/>
    <col min="2781" max="2781" width="39.875" style="1" customWidth="1"/>
    <col min="2782" max="3028" width="8.875" style="1"/>
    <col min="3029" max="3030" width="4" style="1" customWidth="1"/>
    <col min="3031" max="3031" width="16.25" style="1" customWidth="1"/>
    <col min="3032" max="3036" width="10.625" style="1" customWidth="1"/>
    <col min="3037" max="3037" width="39.875" style="1" customWidth="1"/>
    <col min="3038" max="3284" width="8.875" style="1"/>
    <col min="3285" max="3286" width="4" style="1" customWidth="1"/>
    <col min="3287" max="3287" width="16.25" style="1" customWidth="1"/>
    <col min="3288" max="3292" width="10.625" style="1" customWidth="1"/>
    <col min="3293" max="3293" width="39.875" style="1" customWidth="1"/>
    <col min="3294" max="3540" width="8.875" style="1"/>
    <col min="3541" max="3542" width="4" style="1" customWidth="1"/>
    <col min="3543" max="3543" width="16.25" style="1" customWidth="1"/>
    <col min="3544" max="3548" width="10.625" style="1" customWidth="1"/>
    <col min="3549" max="3549" width="39.875" style="1" customWidth="1"/>
    <col min="3550" max="3796" width="8.875" style="1"/>
    <col min="3797" max="3798" width="4" style="1" customWidth="1"/>
    <col min="3799" max="3799" width="16.25" style="1" customWidth="1"/>
    <col min="3800" max="3804" width="10.625" style="1" customWidth="1"/>
    <col min="3805" max="3805" width="39.875" style="1" customWidth="1"/>
    <col min="3806" max="4052" width="8.875" style="1"/>
    <col min="4053" max="4054" width="4" style="1" customWidth="1"/>
    <col min="4055" max="4055" width="16.25" style="1" customWidth="1"/>
    <col min="4056" max="4060" width="10.625" style="1" customWidth="1"/>
    <col min="4061" max="4061" width="39.875" style="1" customWidth="1"/>
    <col min="4062" max="4308" width="8.875" style="1"/>
    <col min="4309" max="4310" width="4" style="1" customWidth="1"/>
    <col min="4311" max="4311" width="16.25" style="1" customWidth="1"/>
    <col min="4312" max="4316" width="10.625" style="1" customWidth="1"/>
    <col min="4317" max="4317" width="39.875" style="1" customWidth="1"/>
    <col min="4318" max="4564" width="8.875" style="1"/>
    <col min="4565" max="4566" width="4" style="1" customWidth="1"/>
    <col min="4567" max="4567" width="16.25" style="1" customWidth="1"/>
    <col min="4568" max="4572" width="10.625" style="1" customWidth="1"/>
    <col min="4573" max="4573" width="39.875" style="1" customWidth="1"/>
    <col min="4574" max="4820" width="8.875" style="1"/>
    <col min="4821" max="4822" width="4" style="1" customWidth="1"/>
    <col min="4823" max="4823" width="16.25" style="1" customWidth="1"/>
    <col min="4824" max="4828" width="10.625" style="1" customWidth="1"/>
    <col min="4829" max="4829" width="39.875" style="1" customWidth="1"/>
    <col min="4830" max="5076" width="8.875" style="1"/>
    <col min="5077" max="5078" width="4" style="1" customWidth="1"/>
    <col min="5079" max="5079" width="16.25" style="1" customWidth="1"/>
    <col min="5080" max="5084" width="10.625" style="1" customWidth="1"/>
    <col min="5085" max="5085" width="39.875" style="1" customWidth="1"/>
    <col min="5086" max="5332" width="8.875" style="1"/>
    <col min="5333" max="5334" width="4" style="1" customWidth="1"/>
    <col min="5335" max="5335" width="16.25" style="1" customWidth="1"/>
    <col min="5336" max="5340" width="10.625" style="1" customWidth="1"/>
    <col min="5341" max="5341" width="39.875" style="1" customWidth="1"/>
    <col min="5342" max="5588" width="8.875" style="1"/>
    <col min="5589" max="5590" width="4" style="1" customWidth="1"/>
    <col min="5591" max="5591" width="16.25" style="1" customWidth="1"/>
    <col min="5592" max="5596" width="10.625" style="1" customWidth="1"/>
    <col min="5597" max="5597" width="39.875" style="1" customWidth="1"/>
    <col min="5598" max="5844" width="8.875" style="1"/>
    <col min="5845" max="5846" width="4" style="1" customWidth="1"/>
    <col min="5847" max="5847" width="16.25" style="1" customWidth="1"/>
    <col min="5848" max="5852" width="10.625" style="1" customWidth="1"/>
    <col min="5853" max="5853" width="39.875" style="1" customWidth="1"/>
    <col min="5854" max="6100" width="8.875" style="1"/>
    <col min="6101" max="6102" width="4" style="1" customWidth="1"/>
    <col min="6103" max="6103" width="16.25" style="1" customWidth="1"/>
    <col min="6104" max="6108" width="10.625" style="1" customWidth="1"/>
    <col min="6109" max="6109" width="39.875" style="1" customWidth="1"/>
    <col min="6110" max="6356" width="8.875" style="1"/>
    <col min="6357" max="6358" width="4" style="1" customWidth="1"/>
    <col min="6359" max="6359" width="16.25" style="1" customWidth="1"/>
    <col min="6360" max="6364" width="10.625" style="1" customWidth="1"/>
    <col min="6365" max="6365" width="39.875" style="1" customWidth="1"/>
    <col min="6366" max="6612" width="8.875" style="1"/>
    <col min="6613" max="6614" width="4" style="1" customWidth="1"/>
    <col min="6615" max="6615" width="16.25" style="1" customWidth="1"/>
    <col min="6616" max="6620" width="10.625" style="1" customWidth="1"/>
    <col min="6621" max="6621" width="39.875" style="1" customWidth="1"/>
    <col min="6622" max="6868" width="8.875" style="1"/>
    <col min="6869" max="6870" width="4" style="1" customWidth="1"/>
    <col min="6871" max="6871" width="16.25" style="1" customWidth="1"/>
    <col min="6872" max="6876" width="10.625" style="1" customWidth="1"/>
    <col min="6877" max="6877" width="39.875" style="1" customWidth="1"/>
    <col min="6878" max="7124" width="8.875" style="1"/>
    <col min="7125" max="7126" width="4" style="1" customWidth="1"/>
    <col min="7127" max="7127" width="16.25" style="1" customWidth="1"/>
    <col min="7128" max="7132" width="10.625" style="1" customWidth="1"/>
    <col min="7133" max="7133" width="39.875" style="1" customWidth="1"/>
    <col min="7134" max="7380" width="8.875" style="1"/>
    <col min="7381" max="7382" width="4" style="1" customWidth="1"/>
    <col min="7383" max="7383" width="16.25" style="1" customWidth="1"/>
    <col min="7384" max="7388" width="10.625" style="1" customWidth="1"/>
    <col min="7389" max="7389" width="39.875" style="1" customWidth="1"/>
    <col min="7390" max="7636" width="8.875" style="1"/>
    <col min="7637" max="7638" width="4" style="1" customWidth="1"/>
    <col min="7639" max="7639" width="16.25" style="1" customWidth="1"/>
    <col min="7640" max="7644" width="10.625" style="1" customWidth="1"/>
    <col min="7645" max="7645" width="39.875" style="1" customWidth="1"/>
    <col min="7646" max="7892" width="8.875" style="1"/>
    <col min="7893" max="7894" width="4" style="1" customWidth="1"/>
    <col min="7895" max="7895" width="16.25" style="1" customWidth="1"/>
    <col min="7896" max="7900" width="10.625" style="1" customWidth="1"/>
    <col min="7901" max="7901" width="39.875" style="1" customWidth="1"/>
    <col min="7902" max="8148" width="8.875" style="1"/>
    <col min="8149" max="8150" width="4" style="1" customWidth="1"/>
    <col min="8151" max="8151" width="16.25" style="1" customWidth="1"/>
    <col min="8152" max="8156" width="10.625" style="1" customWidth="1"/>
    <col min="8157" max="8157" width="39.875" style="1" customWidth="1"/>
    <col min="8158" max="8404" width="8.875" style="1"/>
    <col min="8405" max="8406" width="4" style="1" customWidth="1"/>
    <col min="8407" max="8407" width="16.25" style="1" customWidth="1"/>
    <col min="8408" max="8412" width="10.625" style="1" customWidth="1"/>
    <col min="8413" max="8413" width="39.875" style="1" customWidth="1"/>
    <col min="8414" max="8660" width="8.875" style="1"/>
    <col min="8661" max="8662" width="4" style="1" customWidth="1"/>
    <col min="8663" max="8663" width="16.25" style="1" customWidth="1"/>
    <col min="8664" max="8668" width="10.625" style="1" customWidth="1"/>
    <col min="8669" max="8669" width="39.875" style="1" customWidth="1"/>
    <col min="8670" max="8916" width="8.875" style="1"/>
    <col min="8917" max="8918" width="4" style="1" customWidth="1"/>
    <col min="8919" max="8919" width="16.25" style="1" customWidth="1"/>
    <col min="8920" max="8924" width="10.625" style="1" customWidth="1"/>
    <col min="8925" max="8925" width="39.875" style="1" customWidth="1"/>
    <col min="8926" max="9172" width="8.875" style="1"/>
    <col min="9173" max="9174" width="4" style="1" customWidth="1"/>
    <col min="9175" max="9175" width="16.25" style="1" customWidth="1"/>
    <col min="9176" max="9180" width="10.625" style="1" customWidth="1"/>
    <col min="9181" max="9181" width="39.875" style="1" customWidth="1"/>
    <col min="9182" max="9428" width="8.875" style="1"/>
    <col min="9429" max="9430" width="4" style="1" customWidth="1"/>
    <col min="9431" max="9431" width="16.25" style="1" customWidth="1"/>
    <col min="9432" max="9436" width="10.625" style="1" customWidth="1"/>
    <col min="9437" max="9437" width="39.875" style="1" customWidth="1"/>
    <col min="9438" max="9684" width="8.875" style="1"/>
    <col min="9685" max="9686" width="4" style="1" customWidth="1"/>
    <col min="9687" max="9687" width="16.25" style="1" customWidth="1"/>
    <col min="9688" max="9692" width="10.625" style="1" customWidth="1"/>
    <col min="9693" max="9693" width="39.875" style="1" customWidth="1"/>
    <col min="9694" max="9940" width="8.875" style="1"/>
    <col min="9941" max="9942" width="4" style="1" customWidth="1"/>
    <col min="9943" max="9943" width="16.25" style="1" customWidth="1"/>
    <col min="9944" max="9948" width="10.625" style="1" customWidth="1"/>
    <col min="9949" max="9949" width="39.875" style="1" customWidth="1"/>
    <col min="9950" max="10196" width="8.875" style="1"/>
    <col min="10197" max="10198" width="4" style="1" customWidth="1"/>
    <col min="10199" max="10199" width="16.25" style="1" customWidth="1"/>
    <col min="10200" max="10204" width="10.625" style="1" customWidth="1"/>
    <col min="10205" max="10205" width="39.875" style="1" customWidth="1"/>
    <col min="10206" max="10452" width="8.875" style="1"/>
    <col min="10453" max="10454" width="4" style="1" customWidth="1"/>
    <col min="10455" max="10455" width="16.25" style="1" customWidth="1"/>
    <col min="10456" max="10460" width="10.625" style="1" customWidth="1"/>
    <col min="10461" max="10461" width="39.875" style="1" customWidth="1"/>
    <col min="10462" max="10708" width="8.875" style="1"/>
    <col min="10709" max="10710" width="4" style="1" customWidth="1"/>
    <col min="10711" max="10711" width="16.25" style="1" customWidth="1"/>
    <col min="10712" max="10716" width="10.625" style="1" customWidth="1"/>
    <col min="10717" max="10717" width="39.875" style="1" customWidth="1"/>
    <col min="10718" max="10964" width="8.875" style="1"/>
    <col min="10965" max="10966" width="4" style="1" customWidth="1"/>
    <col min="10967" max="10967" width="16.25" style="1" customWidth="1"/>
    <col min="10968" max="10972" width="10.625" style="1" customWidth="1"/>
    <col min="10973" max="10973" width="39.875" style="1" customWidth="1"/>
    <col min="10974" max="11220" width="8.875" style="1"/>
    <col min="11221" max="11222" width="4" style="1" customWidth="1"/>
    <col min="11223" max="11223" width="16.25" style="1" customWidth="1"/>
    <col min="11224" max="11228" width="10.625" style="1" customWidth="1"/>
    <col min="11229" max="11229" width="39.875" style="1" customWidth="1"/>
    <col min="11230" max="11476" width="8.875" style="1"/>
    <col min="11477" max="11478" width="4" style="1" customWidth="1"/>
    <col min="11479" max="11479" width="16.25" style="1" customWidth="1"/>
    <col min="11480" max="11484" width="10.625" style="1" customWidth="1"/>
    <col min="11485" max="11485" width="39.875" style="1" customWidth="1"/>
    <col min="11486" max="11732" width="8.875" style="1"/>
    <col min="11733" max="11734" width="4" style="1" customWidth="1"/>
    <col min="11735" max="11735" width="16.25" style="1" customWidth="1"/>
    <col min="11736" max="11740" width="10.625" style="1" customWidth="1"/>
    <col min="11741" max="11741" width="39.875" style="1" customWidth="1"/>
    <col min="11742" max="11988" width="8.875" style="1"/>
    <col min="11989" max="11990" width="4" style="1" customWidth="1"/>
    <col min="11991" max="11991" width="16.25" style="1" customWidth="1"/>
    <col min="11992" max="11996" width="10.625" style="1" customWidth="1"/>
    <col min="11997" max="11997" width="39.875" style="1" customWidth="1"/>
    <col min="11998" max="12244" width="8.875" style="1"/>
    <col min="12245" max="12246" width="4" style="1" customWidth="1"/>
    <col min="12247" max="12247" width="16.25" style="1" customWidth="1"/>
    <col min="12248" max="12252" width="10.625" style="1" customWidth="1"/>
    <col min="12253" max="12253" width="39.875" style="1" customWidth="1"/>
    <col min="12254" max="12500" width="8.875" style="1"/>
    <col min="12501" max="12502" width="4" style="1" customWidth="1"/>
    <col min="12503" max="12503" width="16.25" style="1" customWidth="1"/>
    <col min="12504" max="12508" width="10.625" style="1" customWidth="1"/>
    <col min="12509" max="12509" width="39.875" style="1" customWidth="1"/>
    <col min="12510" max="12756" width="8.875" style="1"/>
    <col min="12757" max="12758" width="4" style="1" customWidth="1"/>
    <col min="12759" max="12759" width="16.25" style="1" customWidth="1"/>
    <col min="12760" max="12764" width="10.625" style="1" customWidth="1"/>
    <col min="12765" max="12765" width="39.875" style="1" customWidth="1"/>
    <col min="12766" max="13012" width="8.875" style="1"/>
    <col min="13013" max="13014" width="4" style="1" customWidth="1"/>
    <col min="13015" max="13015" width="16.25" style="1" customWidth="1"/>
    <col min="13016" max="13020" width="10.625" style="1" customWidth="1"/>
    <col min="13021" max="13021" width="39.875" style="1" customWidth="1"/>
    <col min="13022" max="13268" width="8.875" style="1"/>
    <col min="13269" max="13270" width="4" style="1" customWidth="1"/>
    <col min="13271" max="13271" width="16.25" style="1" customWidth="1"/>
    <col min="13272" max="13276" width="10.625" style="1" customWidth="1"/>
    <col min="13277" max="13277" width="39.875" style="1" customWidth="1"/>
    <col min="13278" max="13524" width="8.875" style="1"/>
    <col min="13525" max="13526" width="4" style="1" customWidth="1"/>
    <col min="13527" max="13527" width="16.25" style="1" customWidth="1"/>
    <col min="13528" max="13532" width="10.625" style="1" customWidth="1"/>
    <col min="13533" max="13533" width="39.875" style="1" customWidth="1"/>
    <col min="13534" max="13780" width="8.875" style="1"/>
    <col min="13781" max="13782" width="4" style="1" customWidth="1"/>
    <col min="13783" max="13783" width="16.25" style="1" customWidth="1"/>
    <col min="13784" max="13788" width="10.625" style="1" customWidth="1"/>
    <col min="13789" max="13789" width="39.875" style="1" customWidth="1"/>
    <col min="13790" max="14036" width="8.875" style="1"/>
    <col min="14037" max="14038" width="4" style="1" customWidth="1"/>
    <col min="14039" max="14039" width="16.25" style="1" customWidth="1"/>
    <col min="14040" max="14044" width="10.625" style="1" customWidth="1"/>
    <col min="14045" max="14045" width="39.875" style="1" customWidth="1"/>
    <col min="14046" max="14292" width="8.875" style="1"/>
    <col min="14293" max="14294" width="4" style="1" customWidth="1"/>
    <col min="14295" max="14295" width="16.25" style="1" customWidth="1"/>
    <col min="14296" max="14300" width="10.625" style="1" customWidth="1"/>
    <col min="14301" max="14301" width="39.875" style="1" customWidth="1"/>
    <col min="14302" max="14548" width="8.875" style="1"/>
    <col min="14549" max="14550" width="4" style="1" customWidth="1"/>
    <col min="14551" max="14551" width="16.25" style="1" customWidth="1"/>
    <col min="14552" max="14556" width="10.625" style="1" customWidth="1"/>
    <col min="14557" max="14557" width="39.875" style="1" customWidth="1"/>
    <col min="14558" max="14804" width="8.875" style="1"/>
    <col min="14805" max="14806" width="4" style="1" customWidth="1"/>
    <col min="14807" max="14807" width="16.25" style="1" customWidth="1"/>
    <col min="14808" max="14812" width="10.625" style="1" customWidth="1"/>
    <col min="14813" max="14813" width="39.875" style="1" customWidth="1"/>
    <col min="14814" max="15060" width="8.875" style="1"/>
    <col min="15061" max="15062" width="4" style="1" customWidth="1"/>
    <col min="15063" max="15063" width="16.25" style="1" customWidth="1"/>
    <col min="15064" max="15068" width="10.625" style="1" customWidth="1"/>
    <col min="15069" max="15069" width="39.875" style="1" customWidth="1"/>
    <col min="15070" max="15316" width="8.875" style="1"/>
    <col min="15317" max="15318" width="4" style="1" customWidth="1"/>
    <col min="15319" max="15319" width="16.25" style="1" customWidth="1"/>
    <col min="15320" max="15324" width="10.625" style="1" customWidth="1"/>
    <col min="15325" max="15325" width="39.875" style="1" customWidth="1"/>
    <col min="15326" max="15572" width="8.875" style="1"/>
    <col min="15573" max="15574" width="4" style="1" customWidth="1"/>
    <col min="15575" max="15575" width="16.25" style="1" customWidth="1"/>
    <col min="15576" max="15580" width="10.625" style="1" customWidth="1"/>
    <col min="15581" max="15581" width="39.875" style="1" customWidth="1"/>
    <col min="15582" max="15828" width="8.875" style="1"/>
    <col min="15829" max="15830" width="4" style="1" customWidth="1"/>
    <col min="15831" max="15831" width="16.25" style="1" customWidth="1"/>
    <col min="15832" max="15836" width="10.625" style="1" customWidth="1"/>
    <col min="15837" max="15837" width="39.875" style="1" customWidth="1"/>
    <col min="15838" max="16084" width="8.875" style="1"/>
    <col min="16085" max="16086" width="4" style="1" customWidth="1"/>
    <col min="16087" max="16087" width="16.25" style="1" customWidth="1"/>
    <col min="16088" max="16092" width="10.625" style="1" customWidth="1"/>
    <col min="16093" max="16093" width="39.875" style="1" customWidth="1"/>
    <col min="16094" max="16384" width="8.875" style="1"/>
  </cols>
  <sheetData>
    <row r="1" spans="2:17" ht="20.100000000000001" customHeight="1" x14ac:dyDescent="0.15">
      <c r="C1" s="216" t="s">
        <v>63</v>
      </c>
      <c r="D1" s="216"/>
      <c r="E1" s="216"/>
      <c r="F1" s="216"/>
      <c r="G1" s="216"/>
      <c r="H1" s="216"/>
      <c r="I1" s="216"/>
      <c r="J1" s="216"/>
      <c r="K1" s="216"/>
      <c r="L1" s="216"/>
      <c r="M1" s="216"/>
      <c r="N1" s="216"/>
      <c r="O1" s="216"/>
      <c r="P1" s="216"/>
      <c r="Q1" s="216"/>
    </row>
    <row r="2" spans="2:17" ht="11.25" customHeight="1" x14ac:dyDescent="0.15">
      <c r="C2" s="5"/>
      <c r="D2" s="5"/>
      <c r="E2" s="5"/>
      <c r="F2" s="5"/>
      <c r="G2" s="14"/>
      <c r="H2" s="44"/>
      <c r="I2" s="44"/>
      <c r="J2" s="5"/>
      <c r="K2" s="14"/>
      <c r="L2" s="44"/>
      <c r="M2" s="44"/>
      <c r="N2" s="44"/>
      <c r="O2" s="44"/>
      <c r="P2" s="44"/>
      <c r="Q2" s="44"/>
    </row>
    <row r="3" spans="2:17" ht="13.5" customHeight="1" x14ac:dyDescent="0.15">
      <c r="C3" s="132"/>
      <c r="D3" s="133"/>
      <c r="E3" s="16" t="s">
        <v>176</v>
      </c>
      <c r="F3" s="17"/>
      <c r="G3" s="17"/>
      <c r="H3" s="17"/>
      <c r="I3" s="17"/>
      <c r="J3" s="17"/>
      <c r="K3" s="17"/>
      <c r="L3" s="17"/>
      <c r="M3" s="17"/>
      <c r="N3" s="17"/>
      <c r="O3" s="17"/>
      <c r="P3" s="17"/>
      <c r="Q3" s="2" t="s">
        <v>10</v>
      </c>
    </row>
    <row r="4" spans="2:17" ht="19.899999999999999" customHeight="1" x14ac:dyDescent="0.15">
      <c r="C4" s="155"/>
      <c r="D4" s="155"/>
      <c r="E4" s="155"/>
      <c r="F4" s="215" t="s">
        <v>180</v>
      </c>
      <c r="G4" s="215"/>
      <c r="H4" s="215"/>
      <c r="I4" s="215"/>
      <c r="J4" s="215"/>
      <c r="K4" s="215"/>
      <c r="L4" s="235" t="s">
        <v>84</v>
      </c>
      <c r="M4" s="235"/>
      <c r="N4" s="235"/>
      <c r="O4" s="235"/>
      <c r="P4" s="235"/>
      <c r="Q4" s="235"/>
    </row>
    <row r="5" spans="2:17" ht="19.899999999999999" customHeight="1" x14ac:dyDescent="0.15">
      <c r="C5" s="155"/>
      <c r="D5" s="155"/>
      <c r="E5" s="155"/>
      <c r="F5" s="213" t="s">
        <v>81</v>
      </c>
      <c r="G5" s="214"/>
      <c r="H5" s="213" t="s">
        <v>82</v>
      </c>
      <c r="I5" s="214"/>
      <c r="J5" s="213" t="s">
        <v>83</v>
      </c>
      <c r="K5" s="214"/>
      <c r="L5" s="236" t="s">
        <v>81</v>
      </c>
      <c r="M5" s="237"/>
      <c r="N5" s="236" t="s">
        <v>82</v>
      </c>
      <c r="O5" s="237"/>
      <c r="P5" s="236" t="s">
        <v>83</v>
      </c>
      <c r="Q5" s="237"/>
    </row>
    <row r="6" spans="2:17" ht="19.899999999999999" customHeight="1" x14ac:dyDescent="0.15">
      <c r="B6" s="83">
        <v>12</v>
      </c>
      <c r="C6" s="250" t="s">
        <v>28</v>
      </c>
      <c r="D6" s="251"/>
      <c r="E6" s="252"/>
      <c r="F6" s="197">
        <f>F7+F11</f>
        <v>0</v>
      </c>
      <c r="G6" s="198"/>
      <c r="H6" s="197">
        <f t="shared" ref="H6:H29" si="0">$B$6*F6</f>
        <v>0</v>
      </c>
      <c r="I6" s="198"/>
      <c r="J6" s="199" t="e">
        <f>H6/$H$6</f>
        <v>#DIV/0!</v>
      </c>
      <c r="K6" s="200"/>
      <c r="L6" s="197">
        <f>L7+L11</f>
        <v>0</v>
      </c>
      <c r="M6" s="198"/>
      <c r="N6" s="197">
        <f>$B$6*L6</f>
        <v>0</v>
      </c>
      <c r="O6" s="198"/>
      <c r="P6" s="199" t="e">
        <f>N6/$N$6</f>
        <v>#DIV/0!</v>
      </c>
      <c r="Q6" s="200"/>
    </row>
    <row r="7" spans="2:17" ht="19.899999999999999" customHeight="1" x14ac:dyDescent="0.15">
      <c r="C7" s="232" t="s">
        <v>54</v>
      </c>
      <c r="D7" s="233"/>
      <c r="E7" s="234"/>
      <c r="F7" s="163">
        <f>SUM(F8:G10)</f>
        <v>0</v>
      </c>
      <c r="G7" s="164"/>
      <c r="H7" s="163">
        <f t="shared" si="0"/>
        <v>0</v>
      </c>
      <c r="I7" s="164"/>
      <c r="J7" s="159" t="e">
        <f t="shared" ref="J7:J35" si="1">H7/$H$6</f>
        <v>#DIV/0!</v>
      </c>
      <c r="K7" s="160"/>
      <c r="L7" s="163">
        <f>SUM(L8:M10)</f>
        <v>0</v>
      </c>
      <c r="M7" s="164"/>
      <c r="N7" s="163">
        <f t="shared" ref="N7:N35" si="2">$B$6*L7</f>
        <v>0</v>
      </c>
      <c r="O7" s="164"/>
      <c r="P7" s="159" t="e">
        <f t="shared" ref="P7:P63" si="3">N7/$N$6</f>
        <v>#DIV/0!</v>
      </c>
      <c r="Q7" s="160"/>
    </row>
    <row r="8" spans="2:17" ht="19.899999999999999" customHeight="1" x14ac:dyDescent="0.15">
      <c r="C8" s="222" t="s">
        <v>55</v>
      </c>
      <c r="D8" s="223"/>
      <c r="E8" s="224"/>
      <c r="F8" s="163">
        <f>$B$66*顧客層・店舗マスター!C65</f>
        <v>0</v>
      </c>
      <c r="G8" s="164"/>
      <c r="H8" s="163">
        <f t="shared" si="0"/>
        <v>0</v>
      </c>
      <c r="I8" s="164"/>
      <c r="J8" s="159" t="e">
        <f t="shared" si="1"/>
        <v>#DIV/0!</v>
      </c>
      <c r="K8" s="160"/>
      <c r="L8" s="163">
        <f>$B$66*顧客層・店舗マスター!J65</f>
        <v>0</v>
      </c>
      <c r="M8" s="164"/>
      <c r="N8" s="163">
        <f t="shared" si="2"/>
        <v>0</v>
      </c>
      <c r="O8" s="164"/>
      <c r="P8" s="159" t="e">
        <f t="shared" si="3"/>
        <v>#DIV/0!</v>
      </c>
      <c r="Q8" s="160"/>
    </row>
    <row r="9" spans="2:17" ht="19.899999999999999" customHeight="1" x14ac:dyDescent="0.15">
      <c r="C9" s="222" t="s">
        <v>56</v>
      </c>
      <c r="D9" s="223"/>
      <c r="E9" s="224"/>
      <c r="F9" s="163">
        <f>$B$67*顧客層・店舗マスター!D65</f>
        <v>0</v>
      </c>
      <c r="G9" s="164"/>
      <c r="H9" s="163">
        <f t="shared" si="0"/>
        <v>0</v>
      </c>
      <c r="I9" s="164"/>
      <c r="J9" s="159" t="e">
        <f t="shared" si="1"/>
        <v>#DIV/0!</v>
      </c>
      <c r="K9" s="160"/>
      <c r="L9" s="163">
        <f>$B$67*顧客層・店舗マスター!K65</f>
        <v>0</v>
      </c>
      <c r="M9" s="164"/>
      <c r="N9" s="163">
        <f>$B$6*L9</f>
        <v>0</v>
      </c>
      <c r="O9" s="164"/>
      <c r="P9" s="159" t="e">
        <f t="shared" si="3"/>
        <v>#DIV/0!</v>
      </c>
      <c r="Q9" s="160"/>
    </row>
    <row r="10" spans="2:17" ht="19.899999999999999" customHeight="1" x14ac:dyDescent="0.15">
      <c r="C10" s="222" t="s">
        <v>57</v>
      </c>
      <c r="D10" s="223"/>
      <c r="E10" s="224"/>
      <c r="F10" s="163">
        <f>$B$68*顧客層・店舗マスター!E65</f>
        <v>0</v>
      </c>
      <c r="G10" s="164"/>
      <c r="H10" s="163">
        <f t="shared" si="0"/>
        <v>0</v>
      </c>
      <c r="I10" s="164"/>
      <c r="J10" s="159" t="e">
        <f t="shared" si="1"/>
        <v>#DIV/0!</v>
      </c>
      <c r="K10" s="160"/>
      <c r="L10" s="163">
        <f>$B$68*顧客層・店舗マスター!L65</f>
        <v>0</v>
      </c>
      <c r="M10" s="164"/>
      <c r="N10" s="163">
        <f>$B$6*L10</f>
        <v>0</v>
      </c>
      <c r="O10" s="164"/>
      <c r="P10" s="159" t="e">
        <f t="shared" si="3"/>
        <v>#DIV/0!</v>
      </c>
      <c r="Q10" s="160"/>
    </row>
    <row r="11" spans="2:17" ht="19.899999999999999" customHeight="1" x14ac:dyDescent="0.15">
      <c r="C11" s="232" t="s">
        <v>58</v>
      </c>
      <c r="D11" s="233"/>
      <c r="E11" s="234"/>
      <c r="F11" s="163">
        <f>SUM(F12:G14)</f>
        <v>0</v>
      </c>
      <c r="G11" s="164"/>
      <c r="H11" s="163">
        <f t="shared" si="0"/>
        <v>0</v>
      </c>
      <c r="I11" s="164"/>
      <c r="J11" s="159" t="e">
        <f t="shared" si="1"/>
        <v>#DIV/0!</v>
      </c>
      <c r="K11" s="160"/>
      <c r="L11" s="163">
        <f>SUM(L12:M14)</f>
        <v>0</v>
      </c>
      <c r="M11" s="164"/>
      <c r="N11" s="163">
        <f t="shared" si="2"/>
        <v>0</v>
      </c>
      <c r="O11" s="164"/>
      <c r="P11" s="159" t="e">
        <f t="shared" si="3"/>
        <v>#DIV/0!</v>
      </c>
      <c r="Q11" s="160"/>
    </row>
    <row r="12" spans="2:17" ht="19.899999999999999" customHeight="1" x14ac:dyDescent="0.15">
      <c r="C12" s="222" t="s">
        <v>55</v>
      </c>
      <c r="D12" s="223"/>
      <c r="E12" s="224"/>
      <c r="F12" s="163">
        <f>$B$66*顧客層・店舗マスター!F65</f>
        <v>0</v>
      </c>
      <c r="G12" s="164"/>
      <c r="H12" s="163">
        <f t="shared" si="0"/>
        <v>0</v>
      </c>
      <c r="I12" s="164"/>
      <c r="J12" s="159" t="e">
        <f t="shared" si="1"/>
        <v>#DIV/0!</v>
      </c>
      <c r="K12" s="160"/>
      <c r="L12" s="163">
        <f>$B$66*顧客層・店舗マスター!M65</f>
        <v>0</v>
      </c>
      <c r="M12" s="164"/>
      <c r="N12" s="163">
        <f t="shared" si="2"/>
        <v>0</v>
      </c>
      <c r="O12" s="164"/>
      <c r="P12" s="159" t="e">
        <f t="shared" si="3"/>
        <v>#DIV/0!</v>
      </c>
      <c r="Q12" s="160"/>
    </row>
    <row r="13" spans="2:17" ht="19.899999999999999" customHeight="1" x14ac:dyDescent="0.15">
      <c r="C13" s="222" t="s">
        <v>56</v>
      </c>
      <c r="D13" s="223"/>
      <c r="E13" s="224"/>
      <c r="F13" s="163">
        <f>$B$67*顧客層・店舗マスター!G65</f>
        <v>0</v>
      </c>
      <c r="G13" s="164"/>
      <c r="H13" s="163">
        <f t="shared" si="0"/>
        <v>0</v>
      </c>
      <c r="I13" s="164"/>
      <c r="J13" s="159" t="e">
        <f t="shared" si="1"/>
        <v>#DIV/0!</v>
      </c>
      <c r="K13" s="160"/>
      <c r="L13" s="163">
        <f>$B$67*顧客層・店舗マスター!N65</f>
        <v>0</v>
      </c>
      <c r="M13" s="164"/>
      <c r="N13" s="163">
        <f t="shared" si="2"/>
        <v>0</v>
      </c>
      <c r="O13" s="164"/>
      <c r="P13" s="159" t="e">
        <f t="shared" si="3"/>
        <v>#DIV/0!</v>
      </c>
      <c r="Q13" s="160"/>
    </row>
    <row r="14" spans="2:17" ht="19.899999999999999" customHeight="1" x14ac:dyDescent="0.15">
      <c r="C14" s="222" t="s">
        <v>57</v>
      </c>
      <c r="D14" s="223"/>
      <c r="E14" s="224"/>
      <c r="F14" s="163">
        <f>$B$68*顧客層・店舗マスター!H65</f>
        <v>0</v>
      </c>
      <c r="G14" s="164"/>
      <c r="H14" s="163">
        <f t="shared" si="0"/>
        <v>0</v>
      </c>
      <c r="I14" s="164"/>
      <c r="J14" s="159" t="e">
        <f t="shared" si="1"/>
        <v>#DIV/0!</v>
      </c>
      <c r="K14" s="160"/>
      <c r="L14" s="163">
        <f>$B$68*顧客層・店舗マスター!O65</f>
        <v>0</v>
      </c>
      <c r="M14" s="164"/>
      <c r="N14" s="163">
        <f t="shared" si="2"/>
        <v>0</v>
      </c>
      <c r="O14" s="164"/>
      <c r="P14" s="159" t="e">
        <f t="shared" si="3"/>
        <v>#DIV/0!</v>
      </c>
      <c r="Q14" s="160"/>
    </row>
    <row r="15" spans="2:17" ht="19.899999999999999" hidden="1" customHeight="1" x14ac:dyDescent="0.15">
      <c r="C15" s="229"/>
      <c r="D15" s="230"/>
      <c r="E15" s="231"/>
      <c r="F15" s="203"/>
      <c r="G15" s="204"/>
      <c r="H15" s="203">
        <f t="shared" si="0"/>
        <v>0</v>
      </c>
      <c r="I15" s="204"/>
      <c r="J15" s="205" t="e">
        <f t="shared" si="1"/>
        <v>#DIV/0!</v>
      </c>
      <c r="K15" s="206"/>
      <c r="L15" s="203"/>
      <c r="M15" s="204"/>
      <c r="N15" s="203">
        <f t="shared" si="2"/>
        <v>0</v>
      </c>
      <c r="O15" s="204"/>
      <c r="P15" s="205" t="e">
        <f t="shared" si="3"/>
        <v>#DIV/0!</v>
      </c>
      <c r="Q15" s="206"/>
    </row>
    <row r="16" spans="2:17" ht="19.899999999999999" customHeight="1" x14ac:dyDescent="0.15">
      <c r="C16" s="238" t="s">
        <v>21</v>
      </c>
      <c r="D16" s="239"/>
      <c r="E16" s="240"/>
      <c r="F16" s="225">
        <f>F17+F21</f>
        <v>0</v>
      </c>
      <c r="G16" s="226"/>
      <c r="H16" s="225">
        <f t="shared" si="0"/>
        <v>0</v>
      </c>
      <c r="I16" s="226"/>
      <c r="J16" s="227" t="e">
        <f>H16/$H$6</f>
        <v>#DIV/0!</v>
      </c>
      <c r="K16" s="228"/>
      <c r="L16" s="225">
        <f>L17+L21</f>
        <v>0</v>
      </c>
      <c r="M16" s="226"/>
      <c r="N16" s="225">
        <f t="shared" si="2"/>
        <v>0</v>
      </c>
      <c r="O16" s="226"/>
      <c r="P16" s="227" t="e">
        <f t="shared" si="3"/>
        <v>#DIV/0!</v>
      </c>
      <c r="Q16" s="228"/>
    </row>
    <row r="17" spans="3:17" ht="19.899999999999999" customHeight="1" x14ac:dyDescent="0.15">
      <c r="C17" s="217" t="s">
        <v>54</v>
      </c>
      <c r="D17" s="218"/>
      <c r="E17" s="219"/>
      <c r="F17" s="197">
        <f>SUM(F18:G20)</f>
        <v>0</v>
      </c>
      <c r="G17" s="198"/>
      <c r="H17" s="197">
        <f t="shared" si="0"/>
        <v>0</v>
      </c>
      <c r="I17" s="198"/>
      <c r="J17" s="220" t="e">
        <f>H17/H7</f>
        <v>#DIV/0!</v>
      </c>
      <c r="K17" s="221"/>
      <c r="L17" s="197">
        <f>SUM(L18:M20)</f>
        <v>0</v>
      </c>
      <c r="M17" s="198"/>
      <c r="N17" s="197">
        <f t="shared" si="2"/>
        <v>0</v>
      </c>
      <c r="O17" s="198"/>
      <c r="P17" s="220" t="e">
        <f>N17/N7</f>
        <v>#DIV/0!</v>
      </c>
      <c r="Q17" s="221"/>
    </row>
    <row r="18" spans="3:17" ht="19.899999999999999" customHeight="1" x14ac:dyDescent="0.15">
      <c r="C18" s="222" t="s">
        <v>55</v>
      </c>
      <c r="D18" s="223"/>
      <c r="E18" s="224"/>
      <c r="F18" s="163">
        <f>$B$66*顧客層・店舗マスター!C82</f>
        <v>0</v>
      </c>
      <c r="G18" s="164"/>
      <c r="H18" s="163">
        <f t="shared" si="0"/>
        <v>0</v>
      </c>
      <c r="I18" s="164"/>
      <c r="J18" s="211" t="e">
        <f t="shared" ref="J18:J24" si="4">H18/H8</f>
        <v>#DIV/0!</v>
      </c>
      <c r="K18" s="212"/>
      <c r="L18" s="163">
        <f>$B$66*顧客層・店舗マスター!J82</f>
        <v>0</v>
      </c>
      <c r="M18" s="164"/>
      <c r="N18" s="163">
        <f t="shared" si="2"/>
        <v>0</v>
      </c>
      <c r="O18" s="164"/>
      <c r="P18" s="211" t="e">
        <f t="shared" ref="P18:P24" si="5">N18/N8</f>
        <v>#DIV/0!</v>
      </c>
      <c r="Q18" s="212"/>
    </row>
    <row r="19" spans="3:17" ht="19.899999999999999" customHeight="1" x14ac:dyDescent="0.15">
      <c r="C19" s="222" t="s">
        <v>56</v>
      </c>
      <c r="D19" s="223"/>
      <c r="E19" s="224"/>
      <c r="F19" s="163">
        <f>$B$67*顧客層・店舗マスター!D82</f>
        <v>0</v>
      </c>
      <c r="G19" s="164"/>
      <c r="H19" s="163">
        <f t="shared" si="0"/>
        <v>0</v>
      </c>
      <c r="I19" s="164"/>
      <c r="J19" s="211" t="e">
        <f t="shared" si="4"/>
        <v>#DIV/0!</v>
      </c>
      <c r="K19" s="212"/>
      <c r="L19" s="163">
        <f>$B$67*顧客層・店舗マスター!K82</f>
        <v>0</v>
      </c>
      <c r="M19" s="164"/>
      <c r="N19" s="163">
        <f t="shared" si="2"/>
        <v>0</v>
      </c>
      <c r="O19" s="164"/>
      <c r="P19" s="211" t="e">
        <f t="shared" si="5"/>
        <v>#DIV/0!</v>
      </c>
      <c r="Q19" s="212"/>
    </row>
    <row r="20" spans="3:17" ht="19.899999999999999" customHeight="1" x14ac:dyDescent="0.15">
      <c r="C20" s="222" t="s">
        <v>57</v>
      </c>
      <c r="D20" s="223"/>
      <c r="E20" s="224"/>
      <c r="F20" s="163">
        <f>$B$68*顧客層・店舗マスター!E82</f>
        <v>0</v>
      </c>
      <c r="G20" s="164"/>
      <c r="H20" s="163">
        <f t="shared" si="0"/>
        <v>0</v>
      </c>
      <c r="I20" s="164"/>
      <c r="J20" s="211" t="e">
        <f t="shared" si="4"/>
        <v>#DIV/0!</v>
      </c>
      <c r="K20" s="212"/>
      <c r="L20" s="163">
        <f>$B$68*顧客層・店舗マスター!L82</f>
        <v>0</v>
      </c>
      <c r="M20" s="164"/>
      <c r="N20" s="163">
        <f t="shared" si="2"/>
        <v>0</v>
      </c>
      <c r="O20" s="164"/>
      <c r="P20" s="211" t="e">
        <f t="shared" si="5"/>
        <v>#DIV/0!</v>
      </c>
      <c r="Q20" s="212"/>
    </row>
    <row r="21" spans="3:17" ht="19.899999999999999" customHeight="1" x14ac:dyDescent="0.15">
      <c r="C21" s="232" t="s">
        <v>58</v>
      </c>
      <c r="D21" s="233"/>
      <c r="E21" s="234"/>
      <c r="F21" s="163">
        <f>SUM(F22:G24)</f>
        <v>0</v>
      </c>
      <c r="G21" s="164"/>
      <c r="H21" s="163">
        <f t="shared" si="0"/>
        <v>0</v>
      </c>
      <c r="I21" s="164"/>
      <c r="J21" s="211" t="e">
        <f t="shared" si="4"/>
        <v>#DIV/0!</v>
      </c>
      <c r="K21" s="212"/>
      <c r="L21" s="163">
        <f>SUM(L22:M24)</f>
        <v>0</v>
      </c>
      <c r="M21" s="164"/>
      <c r="N21" s="163">
        <f t="shared" si="2"/>
        <v>0</v>
      </c>
      <c r="O21" s="164"/>
      <c r="P21" s="211" t="e">
        <f t="shared" si="5"/>
        <v>#DIV/0!</v>
      </c>
      <c r="Q21" s="212"/>
    </row>
    <row r="22" spans="3:17" ht="19.899999999999999" customHeight="1" x14ac:dyDescent="0.15">
      <c r="C22" s="222" t="s">
        <v>55</v>
      </c>
      <c r="D22" s="223"/>
      <c r="E22" s="224"/>
      <c r="F22" s="163">
        <f>$B$66*顧客層・店舗マスター!F82</f>
        <v>0</v>
      </c>
      <c r="G22" s="164"/>
      <c r="H22" s="163">
        <f t="shared" si="0"/>
        <v>0</v>
      </c>
      <c r="I22" s="164"/>
      <c r="J22" s="211" t="e">
        <f t="shared" si="4"/>
        <v>#DIV/0!</v>
      </c>
      <c r="K22" s="212"/>
      <c r="L22" s="163">
        <f>$B$66*顧客層・店舗マスター!M82</f>
        <v>0</v>
      </c>
      <c r="M22" s="164"/>
      <c r="N22" s="163">
        <f t="shared" si="2"/>
        <v>0</v>
      </c>
      <c r="O22" s="164"/>
      <c r="P22" s="211" t="e">
        <f t="shared" si="5"/>
        <v>#DIV/0!</v>
      </c>
      <c r="Q22" s="212"/>
    </row>
    <row r="23" spans="3:17" ht="19.899999999999999" customHeight="1" x14ac:dyDescent="0.15">
      <c r="C23" s="222" t="s">
        <v>56</v>
      </c>
      <c r="D23" s="223"/>
      <c r="E23" s="224"/>
      <c r="F23" s="163">
        <f>$B$67*顧客層・店舗マスター!G82</f>
        <v>0</v>
      </c>
      <c r="G23" s="164"/>
      <c r="H23" s="163">
        <f t="shared" si="0"/>
        <v>0</v>
      </c>
      <c r="I23" s="164"/>
      <c r="J23" s="211" t="e">
        <f t="shared" si="4"/>
        <v>#DIV/0!</v>
      </c>
      <c r="K23" s="212"/>
      <c r="L23" s="163">
        <f>$B$67*顧客層・店舗マスター!N82</f>
        <v>0</v>
      </c>
      <c r="M23" s="164"/>
      <c r="N23" s="163">
        <f t="shared" si="2"/>
        <v>0</v>
      </c>
      <c r="O23" s="164"/>
      <c r="P23" s="211" t="e">
        <f t="shared" si="5"/>
        <v>#DIV/0!</v>
      </c>
      <c r="Q23" s="212"/>
    </row>
    <row r="24" spans="3:17" ht="19.899999999999999" customHeight="1" x14ac:dyDescent="0.15">
      <c r="C24" s="222" t="s">
        <v>57</v>
      </c>
      <c r="D24" s="223"/>
      <c r="E24" s="224"/>
      <c r="F24" s="163">
        <f>$B$68*顧客層・店舗マスター!H82</f>
        <v>0</v>
      </c>
      <c r="G24" s="164"/>
      <c r="H24" s="163">
        <f t="shared" si="0"/>
        <v>0</v>
      </c>
      <c r="I24" s="164"/>
      <c r="J24" s="211" t="e">
        <f t="shared" si="4"/>
        <v>#DIV/0!</v>
      </c>
      <c r="K24" s="212"/>
      <c r="L24" s="163">
        <f>$B$68*顧客層・店舗マスター!O82</f>
        <v>0</v>
      </c>
      <c r="M24" s="164"/>
      <c r="N24" s="163">
        <f t="shared" si="2"/>
        <v>0</v>
      </c>
      <c r="O24" s="164"/>
      <c r="P24" s="211" t="e">
        <f t="shared" si="5"/>
        <v>#DIV/0!</v>
      </c>
      <c r="Q24" s="212"/>
    </row>
    <row r="25" spans="3:17" ht="19.899999999999999" hidden="1" customHeight="1" x14ac:dyDescent="0.15">
      <c r="C25" s="229"/>
      <c r="D25" s="230"/>
      <c r="E25" s="231"/>
      <c r="F25" s="203"/>
      <c r="G25" s="204"/>
      <c r="H25" s="203">
        <f t="shared" si="0"/>
        <v>0</v>
      </c>
      <c r="I25" s="204"/>
      <c r="J25" s="205" t="e">
        <f t="shared" si="1"/>
        <v>#DIV/0!</v>
      </c>
      <c r="K25" s="206"/>
      <c r="L25" s="203"/>
      <c r="M25" s="204"/>
      <c r="N25" s="203">
        <f t="shared" si="2"/>
        <v>0</v>
      </c>
      <c r="O25" s="204"/>
      <c r="P25" s="205" t="e">
        <f t="shared" si="3"/>
        <v>#DIV/0!</v>
      </c>
      <c r="Q25" s="206"/>
    </row>
    <row r="26" spans="3:17" ht="19.899999999999999" customHeight="1" x14ac:dyDescent="0.15">
      <c r="C26" s="241" t="s">
        <v>0</v>
      </c>
      <c r="D26" s="242"/>
      <c r="E26" s="243"/>
      <c r="F26" s="181">
        <f>F6-F16</f>
        <v>0</v>
      </c>
      <c r="G26" s="182"/>
      <c r="H26" s="181">
        <f t="shared" si="0"/>
        <v>0</v>
      </c>
      <c r="I26" s="182"/>
      <c r="J26" s="183" t="e">
        <f t="shared" si="1"/>
        <v>#DIV/0!</v>
      </c>
      <c r="K26" s="184"/>
      <c r="L26" s="181">
        <f>L6-L16</f>
        <v>0</v>
      </c>
      <c r="M26" s="182"/>
      <c r="N26" s="181">
        <f t="shared" si="2"/>
        <v>0</v>
      </c>
      <c r="O26" s="182"/>
      <c r="P26" s="183" t="e">
        <f t="shared" si="3"/>
        <v>#DIV/0!</v>
      </c>
      <c r="Q26" s="184"/>
    </row>
    <row r="27" spans="3:17" ht="19.899999999999999" customHeight="1" x14ac:dyDescent="0.15">
      <c r="C27" s="244" t="s">
        <v>1</v>
      </c>
      <c r="D27" s="245"/>
      <c r="E27" s="107" t="s">
        <v>2</v>
      </c>
      <c r="F27" s="197">
        <f>人件費マスター!D10</f>
        <v>0</v>
      </c>
      <c r="G27" s="198"/>
      <c r="H27" s="197">
        <f t="shared" si="0"/>
        <v>0</v>
      </c>
      <c r="I27" s="198"/>
      <c r="J27" s="199" t="e">
        <f t="shared" si="1"/>
        <v>#DIV/0!</v>
      </c>
      <c r="K27" s="200"/>
      <c r="L27" s="197">
        <f>'人件費マスター (コロナ後)'!D10</f>
        <v>0</v>
      </c>
      <c r="M27" s="198"/>
      <c r="N27" s="197">
        <f t="shared" si="2"/>
        <v>0</v>
      </c>
      <c r="O27" s="198"/>
      <c r="P27" s="199" t="e">
        <f t="shared" si="3"/>
        <v>#DIV/0!</v>
      </c>
      <c r="Q27" s="200"/>
    </row>
    <row r="28" spans="3:17" s="20" customFormat="1" ht="19.899999999999999" customHeight="1" x14ac:dyDescent="0.15">
      <c r="C28" s="246"/>
      <c r="D28" s="247"/>
      <c r="E28" s="106" t="s">
        <v>119</v>
      </c>
      <c r="F28" s="163">
        <f>人件費マスター!D25</f>
        <v>0</v>
      </c>
      <c r="G28" s="164"/>
      <c r="H28" s="163">
        <f t="shared" si="0"/>
        <v>0</v>
      </c>
      <c r="I28" s="164"/>
      <c r="J28" s="159" t="e">
        <f t="shared" si="1"/>
        <v>#DIV/0!</v>
      </c>
      <c r="K28" s="160"/>
      <c r="L28" s="163">
        <f>'人件費マスター (コロナ後)'!D25</f>
        <v>0</v>
      </c>
      <c r="M28" s="164"/>
      <c r="N28" s="163">
        <f t="shared" si="2"/>
        <v>0</v>
      </c>
      <c r="O28" s="164"/>
      <c r="P28" s="159" t="e">
        <f t="shared" si="3"/>
        <v>#DIV/0!</v>
      </c>
      <c r="Q28" s="160"/>
    </row>
    <row r="29" spans="3:17" s="20" customFormat="1" ht="19.899999999999999" customHeight="1" x14ac:dyDescent="0.15">
      <c r="C29" s="246"/>
      <c r="D29" s="247"/>
      <c r="E29" s="106" t="s">
        <v>120</v>
      </c>
      <c r="F29" s="163">
        <f>人件費マスター!I49</f>
        <v>0</v>
      </c>
      <c r="G29" s="164"/>
      <c r="H29" s="163">
        <f t="shared" si="0"/>
        <v>0</v>
      </c>
      <c r="I29" s="164"/>
      <c r="J29" s="159" t="e">
        <f t="shared" si="1"/>
        <v>#DIV/0!</v>
      </c>
      <c r="K29" s="160"/>
      <c r="L29" s="163">
        <f>'人件費マスター (コロナ後)'!I49</f>
        <v>0</v>
      </c>
      <c r="M29" s="164"/>
      <c r="N29" s="163">
        <f t="shared" si="2"/>
        <v>0</v>
      </c>
      <c r="O29" s="164"/>
      <c r="P29" s="159" t="e">
        <f t="shared" si="3"/>
        <v>#DIV/0!</v>
      </c>
      <c r="Q29" s="160"/>
    </row>
    <row r="30" spans="3:17" s="20" customFormat="1" ht="19.899999999999999" customHeight="1" x14ac:dyDescent="0.15">
      <c r="C30" s="246"/>
      <c r="D30" s="247"/>
      <c r="E30" s="106" t="s">
        <v>22</v>
      </c>
      <c r="F30" s="163"/>
      <c r="G30" s="164"/>
      <c r="H30" s="161">
        <v>0</v>
      </c>
      <c r="I30" s="162"/>
      <c r="J30" s="159" t="e">
        <f t="shared" si="1"/>
        <v>#DIV/0!</v>
      </c>
      <c r="K30" s="160"/>
      <c r="L30" s="163"/>
      <c r="M30" s="164"/>
      <c r="N30" s="161"/>
      <c r="O30" s="162"/>
      <c r="P30" s="159" t="e">
        <f t="shared" si="3"/>
        <v>#DIV/0!</v>
      </c>
      <c r="Q30" s="160"/>
    </row>
    <row r="31" spans="3:17" s="20" customFormat="1" ht="19.899999999999999" customHeight="1" x14ac:dyDescent="0.15">
      <c r="C31" s="246"/>
      <c r="D31" s="247"/>
      <c r="E31" s="106" t="s">
        <v>121</v>
      </c>
      <c r="F31" s="163">
        <f>人件費マスター!H11+人件費マスター!J26</f>
        <v>0</v>
      </c>
      <c r="G31" s="164"/>
      <c r="H31" s="163">
        <f>$B$6*F31</f>
        <v>0</v>
      </c>
      <c r="I31" s="164"/>
      <c r="J31" s="159" t="e">
        <f t="shared" si="1"/>
        <v>#DIV/0!</v>
      </c>
      <c r="K31" s="160"/>
      <c r="L31" s="163">
        <f>'人件費マスター (コロナ後)'!H11+'人件費マスター (コロナ後)'!J26</f>
        <v>0</v>
      </c>
      <c r="M31" s="164"/>
      <c r="N31" s="163">
        <f t="shared" si="2"/>
        <v>0</v>
      </c>
      <c r="O31" s="164"/>
      <c r="P31" s="159" t="e">
        <f t="shared" si="3"/>
        <v>#DIV/0!</v>
      </c>
      <c r="Q31" s="160"/>
    </row>
    <row r="32" spans="3:17" s="20" customFormat="1" ht="19.899999999999999" customHeight="1" x14ac:dyDescent="0.15">
      <c r="C32" s="246"/>
      <c r="D32" s="247"/>
      <c r="E32" s="106" t="s">
        <v>122</v>
      </c>
      <c r="F32" s="163">
        <f>人件費マスター!O50</f>
        <v>0</v>
      </c>
      <c r="G32" s="164"/>
      <c r="H32" s="163">
        <f>$B$6*F32</f>
        <v>0</v>
      </c>
      <c r="I32" s="164"/>
      <c r="J32" s="159" t="e">
        <f t="shared" si="1"/>
        <v>#DIV/0!</v>
      </c>
      <c r="K32" s="160"/>
      <c r="L32" s="163">
        <f>'人件費マスター (コロナ後)'!O50</f>
        <v>0</v>
      </c>
      <c r="M32" s="164"/>
      <c r="N32" s="163">
        <f t="shared" si="2"/>
        <v>0</v>
      </c>
      <c r="O32" s="164"/>
      <c r="P32" s="159" t="e">
        <f t="shared" si="3"/>
        <v>#DIV/0!</v>
      </c>
      <c r="Q32" s="160"/>
    </row>
    <row r="33" spans="3:17" s="20" customFormat="1" ht="19.899999999999999" customHeight="1" x14ac:dyDescent="0.15">
      <c r="C33" s="246"/>
      <c r="D33" s="247"/>
      <c r="E33" s="106" t="s">
        <v>129</v>
      </c>
      <c r="F33" s="163"/>
      <c r="G33" s="164"/>
      <c r="H33" s="163">
        <f>H30*0.16</f>
        <v>0</v>
      </c>
      <c r="I33" s="164"/>
      <c r="J33" s="159" t="e">
        <f t="shared" ref="J33" si="6">H33/$H$6</f>
        <v>#DIV/0!</v>
      </c>
      <c r="K33" s="160"/>
      <c r="L33" s="163"/>
      <c r="M33" s="164"/>
      <c r="N33" s="163">
        <f>N30*0.16</f>
        <v>0</v>
      </c>
      <c r="O33" s="164"/>
      <c r="P33" s="159" t="e">
        <f t="shared" ref="P33" si="7">N33/$N$6</f>
        <v>#DIV/0!</v>
      </c>
      <c r="Q33" s="160"/>
    </row>
    <row r="34" spans="3:17" ht="19.899999999999999" customHeight="1" x14ac:dyDescent="0.15">
      <c r="C34" s="246"/>
      <c r="D34" s="247"/>
      <c r="E34" s="108" t="s">
        <v>72</v>
      </c>
      <c r="F34" s="163"/>
      <c r="G34" s="164"/>
      <c r="H34" s="161">
        <f>$B$6*F34</f>
        <v>0</v>
      </c>
      <c r="I34" s="162"/>
      <c r="J34" s="159" t="e">
        <f t="shared" ref="J34" si="8">H34/$H$6</f>
        <v>#DIV/0!</v>
      </c>
      <c r="K34" s="160"/>
      <c r="L34" s="163"/>
      <c r="M34" s="164"/>
      <c r="N34" s="161">
        <f t="shared" ref="N34" si="9">$B$6*L34</f>
        <v>0</v>
      </c>
      <c r="O34" s="162"/>
      <c r="P34" s="159" t="e">
        <f t="shared" ref="P34" si="10">N34/$N$6</f>
        <v>#DIV/0!</v>
      </c>
      <c r="Q34" s="160"/>
    </row>
    <row r="35" spans="3:17" ht="19.899999999999999" customHeight="1" x14ac:dyDescent="0.15">
      <c r="C35" s="246"/>
      <c r="D35" s="247"/>
      <c r="E35" s="108" t="s">
        <v>11</v>
      </c>
      <c r="F35" s="201"/>
      <c r="G35" s="202"/>
      <c r="H35" s="203">
        <f>$B$6*F35</f>
        <v>0</v>
      </c>
      <c r="I35" s="204"/>
      <c r="J35" s="205" t="e">
        <f t="shared" si="1"/>
        <v>#DIV/0!</v>
      </c>
      <c r="K35" s="206"/>
      <c r="L35" s="201"/>
      <c r="M35" s="202"/>
      <c r="N35" s="203">
        <f t="shared" si="2"/>
        <v>0</v>
      </c>
      <c r="O35" s="204"/>
      <c r="P35" s="205" t="e">
        <f t="shared" si="3"/>
        <v>#DIV/0!</v>
      </c>
      <c r="Q35" s="206"/>
    </row>
    <row r="36" spans="3:17" ht="19.899999999999999" customHeight="1" x14ac:dyDescent="0.15">
      <c r="C36" s="246"/>
      <c r="D36" s="247"/>
      <c r="E36" s="18" t="s">
        <v>17</v>
      </c>
      <c r="F36" s="207">
        <f>SUM(F27:G35)</f>
        <v>0</v>
      </c>
      <c r="G36" s="208"/>
      <c r="H36" s="207">
        <f>SUM(H27:I35)</f>
        <v>0</v>
      </c>
      <c r="I36" s="208"/>
      <c r="J36" s="209" t="e">
        <f t="shared" ref="J36:J63" si="11">H36/$H$6</f>
        <v>#DIV/0!</v>
      </c>
      <c r="K36" s="210"/>
      <c r="L36" s="207">
        <f>SUM(L27:M35)</f>
        <v>0</v>
      </c>
      <c r="M36" s="208"/>
      <c r="N36" s="207">
        <f>SUM(N27:O35)</f>
        <v>0</v>
      </c>
      <c r="O36" s="208"/>
      <c r="P36" s="209" t="e">
        <f t="shared" si="3"/>
        <v>#DIV/0!</v>
      </c>
      <c r="Q36" s="210"/>
    </row>
    <row r="37" spans="3:17" ht="19.899999999999999" customHeight="1" x14ac:dyDescent="0.15">
      <c r="C37" s="246"/>
      <c r="D37" s="247"/>
      <c r="E37" s="85" t="s">
        <v>64</v>
      </c>
      <c r="F37" s="195"/>
      <c r="G37" s="196"/>
      <c r="H37" s="197">
        <f t="shared" ref="H37:H55" si="12">$B$6*F37</f>
        <v>0</v>
      </c>
      <c r="I37" s="198"/>
      <c r="J37" s="199" t="e">
        <f t="shared" si="11"/>
        <v>#DIV/0!</v>
      </c>
      <c r="K37" s="200"/>
      <c r="L37" s="195"/>
      <c r="M37" s="196"/>
      <c r="N37" s="197">
        <f t="shared" ref="N37:N55" si="13">$B$6*L37</f>
        <v>0</v>
      </c>
      <c r="O37" s="198"/>
      <c r="P37" s="199" t="e">
        <f>N37/$N$6</f>
        <v>#DIV/0!</v>
      </c>
      <c r="Q37" s="200"/>
    </row>
    <row r="38" spans="3:17" ht="19.899999999999999" customHeight="1" x14ac:dyDescent="0.15">
      <c r="C38" s="246"/>
      <c r="D38" s="247"/>
      <c r="E38" s="86" t="s">
        <v>65</v>
      </c>
      <c r="F38" s="161"/>
      <c r="G38" s="162"/>
      <c r="H38" s="163">
        <f t="shared" si="12"/>
        <v>0</v>
      </c>
      <c r="I38" s="164"/>
      <c r="J38" s="159" t="e">
        <f t="shared" si="11"/>
        <v>#DIV/0!</v>
      </c>
      <c r="K38" s="160"/>
      <c r="L38" s="161"/>
      <c r="M38" s="162"/>
      <c r="N38" s="163">
        <f t="shared" si="13"/>
        <v>0</v>
      </c>
      <c r="O38" s="164"/>
      <c r="P38" s="159" t="e">
        <f t="shared" si="3"/>
        <v>#DIV/0!</v>
      </c>
      <c r="Q38" s="160"/>
    </row>
    <row r="39" spans="3:17" ht="19.899999999999999" customHeight="1" x14ac:dyDescent="0.15">
      <c r="C39" s="246"/>
      <c r="D39" s="247"/>
      <c r="E39" s="86" t="s">
        <v>66</v>
      </c>
      <c r="F39" s="161"/>
      <c r="G39" s="162"/>
      <c r="H39" s="163">
        <f t="shared" si="12"/>
        <v>0</v>
      </c>
      <c r="I39" s="164"/>
      <c r="J39" s="159" t="e">
        <f t="shared" si="11"/>
        <v>#DIV/0!</v>
      </c>
      <c r="K39" s="160"/>
      <c r="L39" s="161"/>
      <c r="M39" s="162"/>
      <c r="N39" s="163">
        <f t="shared" si="13"/>
        <v>0</v>
      </c>
      <c r="O39" s="164"/>
      <c r="P39" s="159" t="e">
        <f t="shared" si="3"/>
        <v>#DIV/0!</v>
      </c>
      <c r="Q39" s="160"/>
    </row>
    <row r="40" spans="3:17" ht="19.899999999999999" customHeight="1" x14ac:dyDescent="0.15">
      <c r="C40" s="246"/>
      <c r="D40" s="247"/>
      <c r="E40" s="86" t="s">
        <v>67</v>
      </c>
      <c r="F40" s="161"/>
      <c r="G40" s="162"/>
      <c r="H40" s="163">
        <f t="shared" si="12"/>
        <v>0</v>
      </c>
      <c r="I40" s="164"/>
      <c r="J40" s="159" t="e">
        <f t="shared" si="11"/>
        <v>#DIV/0!</v>
      </c>
      <c r="K40" s="160"/>
      <c r="L40" s="161"/>
      <c r="M40" s="162"/>
      <c r="N40" s="163">
        <f t="shared" si="13"/>
        <v>0</v>
      </c>
      <c r="O40" s="164"/>
      <c r="P40" s="159" t="e">
        <f t="shared" si="3"/>
        <v>#DIV/0!</v>
      </c>
      <c r="Q40" s="160"/>
    </row>
    <row r="41" spans="3:17" ht="19.899999999999999" customHeight="1" x14ac:dyDescent="0.15">
      <c r="C41" s="246"/>
      <c r="D41" s="247"/>
      <c r="E41" s="86" t="s">
        <v>68</v>
      </c>
      <c r="F41" s="161"/>
      <c r="G41" s="162"/>
      <c r="H41" s="163">
        <f t="shared" si="12"/>
        <v>0</v>
      </c>
      <c r="I41" s="164"/>
      <c r="J41" s="159" t="e">
        <f t="shared" si="11"/>
        <v>#DIV/0!</v>
      </c>
      <c r="K41" s="160"/>
      <c r="L41" s="161"/>
      <c r="M41" s="162"/>
      <c r="N41" s="163">
        <f t="shared" si="13"/>
        <v>0</v>
      </c>
      <c r="O41" s="164"/>
      <c r="P41" s="159" t="e">
        <f t="shared" si="3"/>
        <v>#DIV/0!</v>
      </c>
      <c r="Q41" s="160"/>
    </row>
    <row r="42" spans="3:17" ht="19.899999999999999" customHeight="1" x14ac:dyDescent="0.15">
      <c r="C42" s="246"/>
      <c r="D42" s="247"/>
      <c r="E42" s="86" t="s">
        <v>69</v>
      </c>
      <c r="F42" s="161"/>
      <c r="G42" s="162"/>
      <c r="H42" s="163">
        <f t="shared" si="12"/>
        <v>0</v>
      </c>
      <c r="I42" s="164"/>
      <c r="J42" s="159" t="e">
        <f t="shared" si="11"/>
        <v>#DIV/0!</v>
      </c>
      <c r="K42" s="160"/>
      <c r="L42" s="161"/>
      <c r="M42" s="162"/>
      <c r="N42" s="163">
        <f t="shared" si="13"/>
        <v>0</v>
      </c>
      <c r="O42" s="164"/>
      <c r="P42" s="159" t="e">
        <f t="shared" si="3"/>
        <v>#DIV/0!</v>
      </c>
      <c r="Q42" s="160"/>
    </row>
    <row r="43" spans="3:17" ht="19.899999999999999" customHeight="1" x14ac:dyDescent="0.15">
      <c r="C43" s="246"/>
      <c r="D43" s="247"/>
      <c r="E43" s="86" t="s">
        <v>70</v>
      </c>
      <c r="F43" s="161"/>
      <c r="G43" s="162"/>
      <c r="H43" s="163">
        <f t="shared" si="12"/>
        <v>0</v>
      </c>
      <c r="I43" s="164"/>
      <c r="J43" s="159" t="e">
        <f t="shared" si="11"/>
        <v>#DIV/0!</v>
      </c>
      <c r="K43" s="160"/>
      <c r="L43" s="161"/>
      <c r="M43" s="162"/>
      <c r="N43" s="163">
        <f t="shared" si="13"/>
        <v>0</v>
      </c>
      <c r="O43" s="164"/>
      <c r="P43" s="159" t="e">
        <f t="shared" si="3"/>
        <v>#DIV/0!</v>
      </c>
      <c r="Q43" s="160"/>
    </row>
    <row r="44" spans="3:17" ht="19.899999999999999" customHeight="1" x14ac:dyDescent="0.15">
      <c r="C44" s="246"/>
      <c r="D44" s="247"/>
      <c r="E44" s="86" t="s">
        <v>71</v>
      </c>
      <c r="F44" s="161"/>
      <c r="G44" s="162"/>
      <c r="H44" s="163">
        <f t="shared" si="12"/>
        <v>0</v>
      </c>
      <c r="I44" s="164"/>
      <c r="J44" s="159" t="e">
        <f t="shared" si="11"/>
        <v>#DIV/0!</v>
      </c>
      <c r="K44" s="160"/>
      <c r="L44" s="161"/>
      <c r="M44" s="162"/>
      <c r="N44" s="163">
        <f t="shared" si="13"/>
        <v>0</v>
      </c>
      <c r="O44" s="164"/>
      <c r="P44" s="159" t="e">
        <f t="shared" si="3"/>
        <v>#DIV/0!</v>
      </c>
      <c r="Q44" s="160"/>
    </row>
    <row r="45" spans="3:17" ht="19.899999999999999" customHeight="1" x14ac:dyDescent="0.15">
      <c r="C45" s="246"/>
      <c r="D45" s="247"/>
      <c r="E45" s="86" t="s">
        <v>73</v>
      </c>
      <c r="F45" s="161"/>
      <c r="G45" s="162"/>
      <c r="H45" s="163">
        <f t="shared" si="12"/>
        <v>0</v>
      </c>
      <c r="I45" s="164"/>
      <c r="J45" s="159" t="e">
        <f t="shared" si="11"/>
        <v>#DIV/0!</v>
      </c>
      <c r="K45" s="160"/>
      <c r="L45" s="161"/>
      <c r="M45" s="162"/>
      <c r="N45" s="163">
        <f t="shared" si="13"/>
        <v>0</v>
      </c>
      <c r="O45" s="164"/>
      <c r="P45" s="159" t="e">
        <f t="shared" si="3"/>
        <v>#DIV/0!</v>
      </c>
      <c r="Q45" s="160"/>
    </row>
    <row r="46" spans="3:17" ht="19.899999999999999" customHeight="1" x14ac:dyDescent="0.15">
      <c r="C46" s="246"/>
      <c r="D46" s="247"/>
      <c r="E46" s="86" t="s">
        <v>89</v>
      </c>
      <c r="F46" s="161"/>
      <c r="G46" s="162"/>
      <c r="H46" s="163">
        <f t="shared" si="12"/>
        <v>0</v>
      </c>
      <c r="I46" s="164"/>
      <c r="J46" s="159" t="e">
        <f t="shared" si="11"/>
        <v>#DIV/0!</v>
      </c>
      <c r="K46" s="160"/>
      <c r="L46" s="161"/>
      <c r="M46" s="162"/>
      <c r="N46" s="163">
        <f t="shared" si="13"/>
        <v>0</v>
      </c>
      <c r="O46" s="164"/>
      <c r="P46" s="159" t="e">
        <f t="shared" si="3"/>
        <v>#DIV/0!</v>
      </c>
      <c r="Q46" s="160"/>
    </row>
    <row r="47" spans="3:17" ht="19.899999999999999" customHeight="1" x14ac:dyDescent="0.15">
      <c r="C47" s="246"/>
      <c r="D47" s="247"/>
      <c r="E47" s="86" t="s">
        <v>75</v>
      </c>
      <c r="F47" s="161"/>
      <c r="G47" s="162"/>
      <c r="H47" s="163">
        <f t="shared" si="12"/>
        <v>0</v>
      </c>
      <c r="I47" s="164"/>
      <c r="J47" s="159" t="e">
        <f t="shared" si="11"/>
        <v>#DIV/0!</v>
      </c>
      <c r="K47" s="160"/>
      <c r="L47" s="161"/>
      <c r="M47" s="162"/>
      <c r="N47" s="163">
        <f t="shared" si="13"/>
        <v>0</v>
      </c>
      <c r="O47" s="164"/>
      <c r="P47" s="159" t="e">
        <f t="shared" si="3"/>
        <v>#DIV/0!</v>
      </c>
      <c r="Q47" s="160"/>
    </row>
    <row r="48" spans="3:17" ht="19.899999999999999" customHeight="1" x14ac:dyDescent="0.15">
      <c r="C48" s="246"/>
      <c r="D48" s="247"/>
      <c r="E48" s="86" t="s">
        <v>76</v>
      </c>
      <c r="F48" s="161"/>
      <c r="G48" s="162"/>
      <c r="H48" s="163">
        <f t="shared" si="12"/>
        <v>0</v>
      </c>
      <c r="I48" s="164"/>
      <c r="J48" s="159" t="e">
        <f t="shared" si="11"/>
        <v>#DIV/0!</v>
      </c>
      <c r="K48" s="160"/>
      <c r="L48" s="161"/>
      <c r="M48" s="162"/>
      <c r="N48" s="163">
        <f t="shared" si="13"/>
        <v>0</v>
      </c>
      <c r="O48" s="164"/>
      <c r="P48" s="159" t="e">
        <f t="shared" si="3"/>
        <v>#DIV/0!</v>
      </c>
      <c r="Q48" s="160"/>
    </row>
    <row r="49" spans="3:17" ht="19.899999999999999" customHeight="1" x14ac:dyDescent="0.15">
      <c r="C49" s="246"/>
      <c r="D49" s="247"/>
      <c r="E49" s="86" t="s">
        <v>77</v>
      </c>
      <c r="F49" s="161"/>
      <c r="G49" s="162"/>
      <c r="H49" s="163">
        <f t="shared" si="12"/>
        <v>0</v>
      </c>
      <c r="I49" s="164"/>
      <c r="J49" s="159" t="e">
        <f t="shared" si="11"/>
        <v>#DIV/0!</v>
      </c>
      <c r="K49" s="160"/>
      <c r="L49" s="161"/>
      <c r="M49" s="162"/>
      <c r="N49" s="163">
        <f t="shared" si="13"/>
        <v>0</v>
      </c>
      <c r="O49" s="164"/>
      <c r="P49" s="159" t="e">
        <f t="shared" si="3"/>
        <v>#DIV/0!</v>
      </c>
      <c r="Q49" s="160"/>
    </row>
    <row r="50" spans="3:17" ht="19.899999999999999" customHeight="1" x14ac:dyDescent="0.15">
      <c r="C50" s="246"/>
      <c r="D50" s="247"/>
      <c r="E50" s="86" t="s">
        <v>78</v>
      </c>
      <c r="F50" s="161"/>
      <c r="G50" s="162"/>
      <c r="H50" s="163">
        <f t="shared" si="12"/>
        <v>0</v>
      </c>
      <c r="I50" s="164"/>
      <c r="J50" s="159" t="e">
        <f t="shared" si="11"/>
        <v>#DIV/0!</v>
      </c>
      <c r="K50" s="160"/>
      <c r="L50" s="161"/>
      <c r="M50" s="162"/>
      <c r="N50" s="163">
        <f t="shared" si="13"/>
        <v>0</v>
      </c>
      <c r="O50" s="164"/>
      <c r="P50" s="159" t="e">
        <f t="shared" si="3"/>
        <v>#DIV/0!</v>
      </c>
      <c r="Q50" s="160"/>
    </row>
    <row r="51" spans="3:17" ht="19.899999999999999" customHeight="1" x14ac:dyDescent="0.15">
      <c r="C51" s="246"/>
      <c r="D51" s="247"/>
      <c r="E51" s="86" t="s">
        <v>79</v>
      </c>
      <c r="F51" s="161"/>
      <c r="G51" s="162"/>
      <c r="H51" s="163">
        <f t="shared" si="12"/>
        <v>0</v>
      </c>
      <c r="I51" s="164"/>
      <c r="J51" s="159" t="e">
        <f t="shared" si="11"/>
        <v>#DIV/0!</v>
      </c>
      <c r="K51" s="160"/>
      <c r="L51" s="161"/>
      <c r="M51" s="162"/>
      <c r="N51" s="163">
        <f t="shared" si="13"/>
        <v>0</v>
      </c>
      <c r="O51" s="164"/>
      <c r="P51" s="159" t="e">
        <f t="shared" si="3"/>
        <v>#DIV/0!</v>
      </c>
      <c r="Q51" s="160"/>
    </row>
    <row r="52" spans="3:17" ht="19.899999999999999" customHeight="1" x14ac:dyDescent="0.15">
      <c r="C52" s="246"/>
      <c r="D52" s="247"/>
      <c r="E52" s="86" t="s">
        <v>80</v>
      </c>
      <c r="F52" s="161"/>
      <c r="G52" s="162"/>
      <c r="H52" s="163">
        <f t="shared" ref="H52" si="14">$B$6*F52</f>
        <v>0</v>
      </c>
      <c r="I52" s="164"/>
      <c r="J52" s="159" t="e">
        <f t="shared" ref="J52" si="15">H52/$H$6</f>
        <v>#DIV/0!</v>
      </c>
      <c r="K52" s="160"/>
      <c r="L52" s="161"/>
      <c r="M52" s="162"/>
      <c r="N52" s="163">
        <f t="shared" ref="N52" si="16">$B$6*L52</f>
        <v>0</v>
      </c>
      <c r="O52" s="164"/>
      <c r="P52" s="159" t="e">
        <f t="shared" ref="P52" si="17">N52/$N$6</f>
        <v>#DIV/0!</v>
      </c>
      <c r="Q52" s="160"/>
    </row>
    <row r="53" spans="3:17" ht="19.899999999999999" customHeight="1" x14ac:dyDescent="0.15">
      <c r="C53" s="246"/>
      <c r="D53" s="247"/>
      <c r="E53" s="106" t="s">
        <v>74</v>
      </c>
      <c r="F53" s="161"/>
      <c r="G53" s="162"/>
      <c r="H53" s="163">
        <f t="shared" si="12"/>
        <v>0</v>
      </c>
      <c r="I53" s="164"/>
      <c r="J53" s="159" t="e">
        <f t="shared" si="11"/>
        <v>#DIV/0!</v>
      </c>
      <c r="K53" s="160"/>
      <c r="L53" s="161"/>
      <c r="M53" s="162"/>
      <c r="N53" s="163">
        <f t="shared" si="13"/>
        <v>0</v>
      </c>
      <c r="O53" s="164"/>
      <c r="P53" s="159" t="e">
        <f t="shared" si="3"/>
        <v>#DIV/0!</v>
      </c>
      <c r="Q53" s="160"/>
    </row>
    <row r="54" spans="3:17" ht="19.899999999999999" customHeight="1" x14ac:dyDescent="0.15">
      <c r="C54" s="246"/>
      <c r="D54" s="247"/>
      <c r="E54" s="106" t="s">
        <v>127</v>
      </c>
      <c r="F54" s="161"/>
      <c r="G54" s="162"/>
      <c r="H54" s="163">
        <f t="shared" ref="H54" si="18">$B$6*F54</f>
        <v>0</v>
      </c>
      <c r="I54" s="164"/>
      <c r="J54" s="159" t="e">
        <f t="shared" ref="J54" si="19">H54/$H$6</f>
        <v>#DIV/0!</v>
      </c>
      <c r="K54" s="160"/>
      <c r="L54" s="161"/>
      <c r="M54" s="162"/>
      <c r="N54" s="163">
        <f t="shared" ref="N54" si="20">$B$6*L54</f>
        <v>0</v>
      </c>
      <c r="O54" s="164"/>
      <c r="P54" s="159" t="e">
        <f t="shared" ref="P54" si="21">N54/$N$6</f>
        <v>#DIV/0!</v>
      </c>
      <c r="Q54" s="160"/>
    </row>
    <row r="55" spans="3:17" ht="19.899999999999999" customHeight="1" x14ac:dyDescent="0.15">
      <c r="C55" s="246"/>
      <c r="D55" s="247"/>
      <c r="E55" s="106" t="s">
        <v>128</v>
      </c>
      <c r="F55" s="163">
        <f>ROUND(((F26-SUM(F37:G52))*0.1),-3)</f>
        <v>0</v>
      </c>
      <c r="G55" s="164"/>
      <c r="H55" s="163">
        <f t="shared" si="12"/>
        <v>0</v>
      </c>
      <c r="I55" s="164"/>
      <c r="J55" s="159" t="e">
        <f t="shared" si="11"/>
        <v>#DIV/0!</v>
      </c>
      <c r="K55" s="160"/>
      <c r="L55" s="163">
        <f>ROUND(((L26-SUM(L37:M52))*0.1),-3)</f>
        <v>0</v>
      </c>
      <c r="M55" s="164"/>
      <c r="N55" s="163">
        <f t="shared" si="13"/>
        <v>0</v>
      </c>
      <c r="O55" s="164"/>
      <c r="P55" s="159" t="e">
        <f t="shared" si="3"/>
        <v>#DIV/0!</v>
      </c>
      <c r="Q55" s="160"/>
    </row>
    <row r="56" spans="3:17" ht="19.899999999999999" customHeight="1" x14ac:dyDescent="0.15">
      <c r="C56" s="248"/>
      <c r="D56" s="249"/>
      <c r="E56" s="13" t="s">
        <v>18</v>
      </c>
      <c r="F56" s="191">
        <f>SUM(F37:G55)</f>
        <v>0</v>
      </c>
      <c r="G56" s="192"/>
      <c r="H56" s="191">
        <f>SUM(H37:I55)</f>
        <v>0</v>
      </c>
      <c r="I56" s="192"/>
      <c r="J56" s="193" t="e">
        <f t="shared" si="11"/>
        <v>#DIV/0!</v>
      </c>
      <c r="K56" s="194"/>
      <c r="L56" s="191">
        <f>SUM(L37:M55)</f>
        <v>0</v>
      </c>
      <c r="M56" s="192"/>
      <c r="N56" s="191">
        <f>SUM(N37:O55)</f>
        <v>0</v>
      </c>
      <c r="O56" s="192"/>
      <c r="P56" s="193" t="e">
        <f t="shared" si="3"/>
        <v>#DIV/0!</v>
      </c>
      <c r="Q56" s="194"/>
    </row>
    <row r="57" spans="3:17" ht="19.899999999999999" customHeight="1" x14ac:dyDescent="0.15">
      <c r="C57" s="241" t="s">
        <v>3</v>
      </c>
      <c r="D57" s="242"/>
      <c r="E57" s="243"/>
      <c r="F57" s="181">
        <f>F56+F36</f>
        <v>0</v>
      </c>
      <c r="G57" s="182"/>
      <c r="H57" s="181">
        <f>H56+H36</f>
        <v>0</v>
      </c>
      <c r="I57" s="182"/>
      <c r="J57" s="183" t="e">
        <f t="shared" si="11"/>
        <v>#DIV/0!</v>
      </c>
      <c r="K57" s="184"/>
      <c r="L57" s="181">
        <f>L56+L36</f>
        <v>0</v>
      </c>
      <c r="M57" s="182"/>
      <c r="N57" s="181">
        <f>N56+N36</f>
        <v>0</v>
      </c>
      <c r="O57" s="182"/>
      <c r="P57" s="183" t="e">
        <f t="shared" si="3"/>
        <v>#DIV/0!</v>
      </c>
      <c r="Q57" s="184"/>
    </row>
    <row r="58" spans="3:17" ht="19.899999999999999" customHeight="1" x14ac:dyDescent="0.15">
      <c r="C58" s="241" t="s">
        <v>4</v>
      </c>
      <c r="D58" s="242"/>
      <c r="E58" s="243"/>
      <c r="F58" s="181">
        <f>F26-F57</f>
        <v>0</v>
      </c>
      <c r="G58" s="182"/>
      <c r="H58" s="181">
        <f>H26-H57</f>
        <v>0</v>
      </c>
      <c r="I58" s="182"/>
      <c r="J58" s="183" t="e">
        <f t="shared" si="11"/>
        <v>#DIV/0!</v>
      </c>
      <c r="K58" s="184"/>
      <c r="L58" s="181">
        <f>L26-L57</f>
        <v>0</v>
      </c>
      <c r="M58" s="182"/>
      <c r="N58" s="181">
        <f>N26-N57</f>
        <v>0</v>
      </c>
      <c r="O58" s="182"/>
      <c r="P58" s="183" t="e">
        <f t="shared" si="3"/>
        <v>#DIV/0!</v>
      </c>
      <c r="Q58" s="184"/>
    </row>
    <row r="59" spans="3:17" ht="19.899999999999999" customHeight="1" x14ac:dyDescent="0.15">
      <c r="C59" s="253" t="s">
        <v>5</v>
      </c>
      <c r="D59" s="254"/>
      <c r="E59" s="7" t="s">
        <v>6</v>
      </c>
      <c r="F59" s="185"/>
      <c r="G59" s="186"/>
      <c r="H59" s="187">
        <f>$B$6*F59</f>
        <v>0</v>
      </c>
      <c r="I59" s="188"/>
      <c r="J59" s="189" t="e">
        <f t="shared" si="11"/>
        <v>#DIV/0!</v>
      </c>
      <c r="K59" s="190"/>
      <c r="L59" s="185"/>
      <c r="M59" s="186"/>
      <c r="N59" s="187">
        <f t="shared" ref="N59:N61" si="22">$B$6*L59</f>
        <v>0</v>
      </c>
      <c r="O59" s="188"/>
      <c r="P59" s="189" t="e">
        <f t="shared" si="3"/>
        <v>#DIV/0!</v>
      </c>
      <c r="Q59" s="190"/>
    </row>
    <row r="60" spans="3:17" ht="19.899999999999999" customHeight="1" x14ac:dyDescent="0.15">
      <c r="C60" s="255"/>
      <c r="D60" s="256"/>
      <c r="E60" s="6" t="s">
        <v>7</v>
      </c>
      <c r="F60" s="169"/>
      <c r="G60" s="170"/>
      <c r="H60" s="171">
        <f>$B$6*F60</f>
        <v>0</v>
      </c>
      <c r="I60" s="172"/>
      <c r="J60" s="173" t="e">
        <f t="shared" si="11"/>
        <v>#DIV/0!</v>
      </c>
      <c r="K60" s="174"/>
      <c r="L60" s="169"/>
      <c r="M60" s="170"/>
      <c r="N60" s="171">
        <f t="shared" si="22"/>
        <v>0</v>
      </c>
      <c r="O60" s="172"/>
      <c r="P60" s="173" t="e">
        <f t="shared" si="3"/>
        <v>#DIV/0!</v>
      </c>
      <c r="Q60" s="174"/>
    </row>
    <row r="61" spans="3:17" ht="19.899999999999999" customHeight="1" x14ac:dyDescent="0.15">
      <c r="C61" s="257"/>
      <c r="D61" s="258"/>
      <c r="E61" s="8" t="s">
        <v>8</v>
      </c>
      <c r="F61" s="175"/>
      <c r="G61" s="176"/>
      <c r="H61" s="177">
        <f>$B$6*F61</f>
        <v>0</v>
      </c>
      <c r="I61" s="178"/>
      <c r="J61" s="179" t="e">
        <f t="shared" si="11"/>
        <v>#DIV/0!</v>
      </c>
      <c r="K61" s="180"/>
      <c r="L61" s="175"/>
      <c r="M61" s="176"/>
      <c r="N61" s="177">
        <f t="shared" si="22"/>
        <v>0</v>
      </c>
      <c r="O61" s="178"/>
      <c r="P61" s="179" t="e">
        <f t="shared" si="3"/>
        <v>#DIV/0!</v>
      </c>
      <c r="Q61" s="180"/>
    </row>
    <row r="62" spans="3:17" ht="19.899999999999999" customHeight="1" x14ac:dyDescent="0.15">
      <c r="C62" s="241" t="s">
        <v>9</v>
      </c>
      <c r="D62" s="242"/>
      <c r="E62" s="243"/>
      <c r="F62" s="181">
        <f>F58+F59-F60</f>
        <v>0</v>
      </c>
      <c r="G62" s="182"/>
      <c r="H62" s="181">
        <f>H58+H59-H60</f>
        <v>0</v>
      </c>
      <c r="I62" s="182"/>
      <c r="J62" s="183" t="e">
        <f t="shared" si="11"/>
        <v>#DIV/0!</v>
      </c>
      <c r="K62" s="184"/>
      <c r="L62" s="181">
        <f>L58+L59-L60</f>
        <v>0</v>
      </c>
      <c r="M62" s="182"/>
      <c r="N62" s="181">
        <f>N58+N59-N60</f>
        <v>0</v>
      </c>
      <c r="O62" s="182"/>
      <c r="P62" s="183" t="e">
        <f t="shared" si="3"/>
        <v>#DIV/0!</v>
      </c>
      <c r="Q62" s="184"/>
    </row>
    <row r="63" spans="3:17" ht="19.899999999999999" customHeight="1" x14ac:dyDescent="0.15">
      <c r="C63" s="241" t="s">
        <v>215</v>
      </c>
      <c r="D63" s="242"/>
      <c r="E63" s="243"/>
      <c r="F63" s="165"/>
      <c r="G63" s="166"/>
      <c r="H63" s="165">
        <f>IF(H62&gt;0,H62*0.3,72000)</f>
        <v>72000</v>
      </c>
      <c r="I63" s="166"/>
      <c r="J63" s="167" t="e">
        <f t="shared" si="11"/>
        <v>#DIV/0!</v>
      </c>
      <c r="K63" s="168"/>
      <c r="L63" s="165"/>
      <c r="M63" s="166"/>
      <c r="N63" s="165">
        <f>IF(N62&gt;0,N62*0.3,72000)</f>
        <v>72000</v>
      </c>
      <c r="O63" s="166"/>
      <c r="P63" s="167" t="e">
        <f t="shared" si="3"/>
        <v>#DIV/0!</v>
      </c>
      <c r="Q63" s="168"/>
    </row>
    <row r="64" spans="3:17" ht="19.899999999999999" customHeight="1" x14ac:dyDescent="0.15">
      <c r="C64" s="241" t="s">
        <v>12</v>
      </c>
      <c r="D64" s="242"/>
      <c r="E64" s="243"/>
      <c r="F64" s="165"/>
      <c r="G64" s="166"/>
      <c r="H64" s="165">
        <f>H62-H63</f>
        <v>-72000</v>
      </c>
      <c r="I64" s="166"/>
      <c r="J64" s="167" t="e">
        <f>H64/$H$6</f>
        <v>#DIV/0!</v>
      </c>
      <c r="K64" s="168"/>
      <c r="L64" s="165"/>
      <c r="M64" s="166"/>
      <c r="N64" s="165">
        <f>N62-N63</f>
        <v>-72000</v>
      </c>
      <c r="O64" s="166"/>
      <c r="P64" s="167" t="e">
        <f>N64/$N$6</f>
        <v>#DIV/0!</v>
      </c>
      <c r="Q64" s="168"/>
    </row>
    <row r="65" spans="1:17" ht="19.899999999999999" customHeight="1" x14ac:dyDescent="0.15">
      <c r="C65" s="241" t="s">
        <v>159</v>
      </c>
      <c r="D65" s="242"/>
      <c r="E65" s="243"/>
      <c r="F65" s="165"/>
      <c r="G65" s="166"/>
      <c r="H65" s="165">
        <f>H64+H53</f>
        <v>-72000</v>
      </c>
      <c r="I65" s="166"/>
      <c r="J65" s="167" t="e">
        <f>H65/$H$6</f>
        <v>#DIV/0!</v>
      </c>
      <c r="K65" s="168"/>
      <c r="L65" s="165"/>
      <c r="M65" s="166"/>
      <c r="N65" s="165">
        <f>N64+N53</f>
        <v>-72000</v>
      </c>
      <c r="O65" s="166"/>
      <c r="P65" s="167" t="e">
        <f>N65/$N$6</f>
        <v>#DIV/0!</v>
      </c>
      <c r="Q65" s="168"/>
    </row>
    <row r="66" spans="1:17" ht="13.5" customHeight="1" x14ac:dyDescent="0.15">
      <c r="A66" s="88" t="s">
        <v>86</v>
      </c>
      <c r="B66" s="87">
        <v>17</v>
      </c>
      <c r="C66" s="19" t="s">
        <v>52</v>
      </c>
    </row>
    <row r="67" spans="1:17" ht="13.5" customHeight="1" x14ac:dyDescent="0.15">
      <c r="A67" s="88" t="s">
        <v>87</v>
      </c>
      <c r="B67" s="87">
        <v>4</v>
      </c>
      <c r="C67" s="19" t="s">
        <v>130</v>
      </c>
    </row>
    <row r="68" spans="1:17" ht="13.5" customHeight="1" x14ac:dyDescent="0.15">
      <c r="A68" s="88" t="s">
        <v>88</v>
      </c>
      <c r="B68" s="87">
        <v>4</v>
      </c>
      <c r="C68" s="19" t="s">
        <v>174</v>
      </c>
    </row>
    <row r="69" spans="1:17" x14ac:dyDescent="0.15">
      <c r="B69" s="83"/>
    </row>
  </sheetData>
  <mergeCells count="400">
    <mergeCell ref="C65:E65"/>
    <mergeCell ref="F65:G65"/>
    <mergeCell ref="H65:I65"/>
    <mergeCell ref="J65:K65"/>
    <mergeCell ref="L65:M65"/>
    <mergeCell ref="N65:O65"/>
    <mergeCell ref="P65:Q65"/>
    <mergeCell ref="C57:E57"/>
    <mergeCell ref="F57:G57"/>
    <mergeCell ref="J57:K57"/>
    <mergeCell ref="C58:E58"/>
    <mergeCell ref="C59:D61"/>
    <mergeCell ref="C62:E62"/>
    <mergeCell ref="C63:E63"/>
    <mergeCell ref="C64:E64"/>
    <mergeCell ref="J59:K59"/>
    <mergeCell ref="J60:K60"/>
    <mergeCell ref="J61:K61"/>
    <mergeCell ref="J62:K62"/>
    <mergeCell ref="J63:K63"/>
    <mergeCell ref="J64:K64"/>
    <mergeCell ref="F64:G64"/>
    <mergeCell ref="F63:G63"/>
    <mergeCell ref="F62:G62"/>
    <mergeCell ref="F56:G56"/>
    <mergeCell ref="F55:G55"/>
    <mergeCell ref="F40:G40"/>
    <mergeCell ref="F47:G47"/>
    <mergeCell ref="J49:K49"/>
    <mergeCell ref="J50:K50"/>
    <mergeCell ref="J51:K51"/>
    <mergeCell ref="J40:K40"/>
    <mergeCell ref="J55:K55"/>
    <mergeCell ref="J56:K56"/>
    <mergeCell ref="J41:K41"/>
    <mergeCell ref="J42:K42"/>
    <mergeCell ref="J43:K43"/>
    <mergeCell ref="J44:K44"/>
    <mergeCell ref="J46:K46"/>
    <mergeCell ref="J47:K47"/>
    <mergeCell ref="J48:K48"/>
    <mergeCell ref="F44:G44"/>
    <mergeCell ref="F43:G43"/>
    <mergeCell ref="F42:G42"/>
    <mergeCell ref="F41:G41"/>
    <mergeCell ref="H48:I48"/>
    <mergeCell ref="H49:I49"/>
    <mergeCell ref="H40:I40"/>
    <mergeCell ref="F61:G61"/>
    <mergeCell ref="F60:G60"/>
    <mergeCell ref="F59:G59"/>
    <mergeCell ref="F58:G58"/>
    <mergeCell ref="J58:K58"/>
    <mergeCell ref="H59:I59"/>
    <mergeCell ref="H60:I60"/>
    <mergeCell ref="H61:I61"/>
    <mergeCell ref="H62:I62"/>
    <mergeCell ref="C7:E7"/>
    <mergeCell ref="H63:I63"/>
    <mergeCell ref="F32:G32"/>
    <mergeCell ref="F5:G5"/>
    <mergeCell ref="C4:E4"/>
    <mergeCell ref="C16:E16"/>
    <mergeCell ref="C26:E26"/>
    <mergeCell ref="C27:D56"/>
    <mergeCell ref="C6:E6"/>
    <mergeCell ref="F30:G30"/>
    <mergeCell ref="F28:G28"/>
    <mergeCell ref="F27:G27"/>
    <mergeCell ref="F26:G26"/>
    <mergeCell ref="F16:G16"/>
    <mergeCell ref="F6:G6"/>
    <mergeCell ref="F46:G46"/>
    <mergeCell ref="F51:G51"/>
    <mergeCell ref="F50:G50"/>
    <mergeCell ref="F49:G49"/>
    <mergeCell ref="F48:G48"/>
    <mergeCell ref="F35:G35"/>
    <mergeCell ref="C9:E9"/>
    <mergeCell ref="F9:G9"/>
    <mergeCell ref="C10:E10"/>
    <mergeCell ref="J35:K35"/>
    <mergeCell ref="J26:K26"/>
    <mergeCell ref="J27:K27"/>
    <mergeCell ref="J28:K28"/>
    <mergeCell ref="J34:K34"/>
    <mergeCell ref="C15:E15"/>
    <mergeCell ref="L4:Q4"/>
    <mergeCell ref="L9:M9"/>
    <mergeCell ref="N9:O9"/>
    <mergeCell ref="P9:Q9"/>
    <mergeCell ref="L10:M10"/>
    <mergeCell ref="N10:O10"/>
    <mergeCell ref="P10:Q10"/>
    <mergeCell ref="P12:Q12"/>
    <mergeCell ref="P14:Q14"/>
    <mergeCell ref="N5:O5"/>
    <mergeCell ref="P5:Q5"/>
    <mergeCell ref="L6:M6"/>
    <mergeCell ref="N6:O6"/>
    <mergeCell ref="P6:Q6"/>
    <mergeCell ref="L5:M5"/>
    <mergeCell ref="J6:K6"/>
    <mergeCell ref="J9:K9"/>
    <mergeCell ref="J10:K10"/>
    <mergeCell ref="J36:K36"/>
    <mergeCell ref="J37:K37"/>
    <mergeCell ref="J38:K38"/>
    <mergeCell ref="J39:K39"/>
    <mergeCell ref="L16:M16"/>
    <mergeCell ref="F31:G31"/>
    <mergeCell ref="F39:G39"/>
    <mergeCell ref="F38:G38"/>
    <mergeCell ref="F37:G37"/>
    <mergeCell ref="F36:G36"/>
    <mergeCell ref="F34:G34"/>
    <mergeCell ref="H34:I34"/>
    <mergeCell ref="L34:M34"/>
    <mergeCell ref="H27:I27"/>
    <mergeCell ref="L27:M27"/>
    <mergeCell ref="H38:I38"/>
    <mergeCell ref="H39:I39"/>
    <mergeCell ref="L24:M24"/>
    <mergeCell ref="L30:M30"/>
    <mergeCell ref="L36:M36"/>
    <mergeCell ref="J16:K16"/>
    <mergeCell ref="J32:K32"/>
    <mergeCell ref="J30:K30"/>
    <mergeCell ref="J31:K31"/>
    <mergeCell ref="L12:M12"/>
    <mergeCell ref="N12:O12"/>
    <mergeCell ref="H21:I21"/>
    <mergeCell ref="H22:I22"/>
    <mergeCell ref="L21:M21"/>
    <mergeCell ref="N21:O21"/>
    <mergeCell ref="P21:Q21"/>
    <mergeCell ref="F29:G29"/>
    <mergeCell ref="J29:K29"/>
    <mergeCell ref="J13:K13"/>
    <mergeCell ref="L15:M15"/>
    <mergeCell ref="N15:O15"/>
    <mergeCell ref="P15:Q15"/>
    <mergeCell ref="H23:I23"/>
    <mergeCell ref="H24:I24"/>
    <mergeCell ref="P17:Q17"/>
    <mergeCell ref="L18:M18"/>
    <mergeCell ref="N18:O18"/>
    <mergeCell ref="P18:Q18"/>
    <mergeCell ref="L19:M19"/>
    <mergeCell ref="N19:O19"/>
    <mergeCell ref="P19:Q19"/>
    <mergeCell ref="L23:M23"/>
    <mergeCell ref="N23:O23"/>
    <mergeCell ref="P7:Q7"/>
    <mergeCell ref="L8:M8"/>
    <mergeCell ref="N8:O8"/>
    <mergeCell ref="P8:Q8"/>
    <mergeCell ref="F7:G7"/>
    <mergeCell ref="J7:K7"/>
    <mergeCell ref="L7:M7"/>
    <mergeCell ref="N7:O7"/>
    <mergeCell ref="L11:M11"/>
    <mergeCell ref="N11:O11"/>
    <mergeCell ref="P11:Q11"/>
    <mergeCell ref="F10:G10"/>
    <mergeCell ref="C11:E11"/>
    <mergeCell ref="F11:G11"/>
    <mergeCell ref="J11:K11"/>
    <mergeCell ref="C8:E8"/>
    <mergeCell ref="F8:G8"/>
    <mergeCell ref="J8:K8"/>
    <mergeCell ref="C19:E19"/>
    <mergeCell ref="F19:G19"/>
    <mergeCell ref="J19:K19"/>
    <mergeCell ref="C18:E18"/>
    <mergeCell ref="F18:G18"/>
    <mergeCell ref="J18:K18"/>
    <mergeCell ref="H18:I18"/>
    <mergeCell ref="C12:E12"/>
    <mergeCell ref="F12:G12"/>
    <mergeCell ref="J12:K12"/>
    <mergeCell ref="H14:I14"/>
    <mergeCell ref="H15:I15"/>
    <mergeCell ref="H16:I16"/>
    <mergeCell ref="H17:I17"/>
    <mergeCell ref="F15:G15"/>
    <mergeCell ref="J15:K15"/>
    <mergeCell ref="H19:I19"/>
    <mergeCell ref="C20:E20"/>
    <mergeCell ref="F20:G20"/>
    <mergeCell ref="J20:K20"/>
    <mergeCell ref="L22:M22"/>
    <mergeCell ref="N22:O22"/>
    <mergeCell ref="P22:Q22"/>
    <mergeCell ref="L20:M20"/>
    <mergeCell ref="N20:O20"/>
    <mergeCell ref="P20:Q20"/>
    <mergeCell ref="H20:I20"/>
    <mergeCell ref="C23:E23"/>
    <mergeCell ref="F23:G23"/>
    <mergeCell ref="J23:K23"/>
    <mergeCell ref="C22:E22"/>
    <mergeCell ref="F22:G22"/>
    <mergeCell ref="J22:K22"/>
    <mergeCell ref="C21:E21"/>
    <mergeCell ref="F21:G21"/>
    <mergeCell ref="J21:K21"/>
    <mergeCell ref="C25:E25"/>
    <mergeCell ref="F25:G25"/>
    <mergeCell ref="J25:K25"/>
    <mergeCell ref="H25:I25"/>
    <mergeCell ref="L25:M25"/>
    <mergeCell ref="N25:O25"/>
    <mergeCell ref="P25:Q25"/>
    <mergeCell ref="H26:I26"/>
    <mergeCell ref="C24:E24"/>
    <mergeCell ref="F24:G24"/>
    <mergeCell ref="J24:K24"/>
    <mergeCell ref="F4:K4"/>
    <mergeCell ref="C1:Q1"/>
    <mergeCell ref="C5:E5"/>
    <mergeCell ref="H5:I5"/>
    <mergeCell ref="H6:I6"/>
    <mergeCell ref="H7:I7"/>
    <mergeCell ref="H8:I8"/>
    <mergeCell ref="C17:E17"/>
    <mergeCell ref="F17:G17"/>
    <mergeCell ref="J17:K17"/>
    <mergeCell ref="C14:E14"/>
    <mergeCell ref="F14:G14"/>
    <mergeCell ref="J14:K14"/>
    <mergeCell ref="L13:M13"/>
    <mergeCell ref="N13:O13"/>
    <mergeCell ref="P13:Q13"/>
    <mergeCell ref="L14:M14"/>
    <mergeCell ref="N14:O14"/>
    <mergeCell ref="C13:E13"/>
    <mergeCell ref="F13:G13"/>
    <mergeCell ref="N16:O16"/>
    <mergeCell ref="P16:Q16"/>
    <mergeCell ref="L17:M17"/>
    <mergeCell ref="N17:O17"/>
    <mergeCell ref="H41:I41"/>
    <mergeCell ref="H42:I42"/>
    <mergeCell ref="H43:I43"/>
    <mergeCell ref="H44:I44"/>
    <mergeCell ref="H46:I46"/>
    <mergeCell ref="H47:I47"/>
    <mergeCell ref="H28:I28"/>
    <mergeCell ref="H29:I29"/>
    <mergeCell ref="H30:I30"/>
    <mergeCell ref="H31:I31"/>
    <mergeCell ref="H32:I32"/>
    <mergeCell ref="H64:I64"/>
    <mergeCell ref="J5:K5"/>
    <mergeCell ref="F45:G45"/>
    <mergeCell ref="H45:I45"/>
    <mergeCell ref="J45:K45"/>
    <mergeCell ref="H50:I50"/>
    <mergeCell ref="H51:I51"/>
    <mergeCell ref="H55:I55"/>
    <mergeCell ref="H56:I56"/>
    <mergeCell ref="H57:I57"/>
    <mergeCell ref="H58:I58"/>
    <mergeCell ref="H35:I35"/>
    <mergeCell ref="H36:I36"/>
    <mergeCell ref="H37:I37"/>
    <mergeCell ref="H9:I9"/>
    <mergeCell ref="H10:I10"/>
    <mergeCell ref="H11:I11"/>
    <mergeCell ref="H12:I12"/>
    <mergeCell ref="H13:I13"/>
    <mergeCell ref="F54:G54"/>
    <mergeCell ref="H54:I54"/>
    <mergeCell ref="J54:K54"/>
    <mergeCell ref="F52:G52"/>
    <mergeCell ref="H52:I52"/>
    <mergeCell ref="P23:Q23"/>
    <mergeCell ref="N24:O24"/>
    <mergeCell ref="P24:Q24"/>
    <mergeCell ref="L26:M26"/>
    <mergeCell ref="N26:O26"/>
    <mergeCell ref="P26:Q26"/>
    <mergeCell ref="L28:M28"/>
    <mergeCell ref="N28:O28"/>
    <mergeCell ref="P28:Q28"/>
    <mergeCell ref="L29:M29"/>
    <mergeCell ref="N29:O29"/>
    <mergeCell ref="P29:Q29"/>
    <mergeCell ref="N27:O27"/>
    <mergeCell ref="P27:Q27"/>
    <mergeCell ref="N30:O30"/>
    <mergeCell ref="P30:Q30"/>
    <mergeCell ref="L31:M31"/>
    <mergeCell ref="N31:O31"/>
    <mergeCell ref="P31:Q31"/>
    <mergeCell ref="L32:M32"/>
    <mergeCell ref="N32:O32"/>
    <mergeCell ref="P32:Q32"/>
    <mergeCell ref="L35:M35"/>
    <mergeCell ref="N35:O35"/>
    <mergeCell ref="P35:Q35"/>
    <mergeCell ref="N34:O34"/>
    <mergeCell ref="P34:Q34"/>
    <mergeCell ref="N36:O36"/>
    <mergeCell ref="P36:Q36"/>
    <mergeCell ref="L37:M37"/>
    <mergeCell ref="N37:O37"/>
    <mergeCell ref="P37:Q37"/>
    <mergeCell ref="L38:M38"/>
    <mergeCell ref="N38:O38"/>
    <mergeCell ref="P38:Q38"/>
    <mergeCell ref="L39:M39"/>
    <mergeCell ref="N39:O39"/>
    <mergeCell ref="P39:Q39"/>
    <mergeCell ref="L40:M40"/>
    <mergeCell ref="N40:O40"/>
    <mergeCell ref="P40:Q40"/>
    <mergeCell ref="L41:M41"/>
    <mergeCell ref="N41:O41"/>
    <mergeCell ref="P41:Q41"/>
    <mergeCell ref="L47:M47"/>
    <mergeCell ref="N47:O47"/>
    <mergeCell ref="P47:Q47"/>
    <mergeCell ref="P48:Q48"/>
    <mergeCell ref="L42:M42"/>
    <mergeCell ref="N42:O42"/>
    <mergeCell ref="P42:Q42"/>
    <mergeCell ref="L43:M43"/>
    <mergeCell ref="N43:O43"/>
    <mergeCell ref="P43:Q43"/>
    <mergeCell ref="L44:M44"/>
    <mergeCell ref="N44:O44"/>
    <mergeCell ref="P44:Q44"/>
    <mergeCell ref="L45:M45"/>
    <mergeCell ref="N45:O45"/>
    <mergeCell ref="P45:Q45"/>
    <mergeCell ref="L55:M55"/>
    <mergeCell ref="N55:O55"/>
    <mergeCell ref="P55:Q55"/>
    <mergeCell ref="L56:M56"/>
    <mergeCell ref="N56:O56"/>
    <mergeCell ref="P56:Q56"/>
    <mergeCell ref="L57:M57"/>
    <mergeCell ref="N57:O57"/>
    <mergeCell ref="P57:Q57"/>
    <mergeCell ref="L58:M58"/>
    <mergeCell ref="N58:O58"/>
    <mergeCell ref="P58:Q58"/>
    <mergeCell ref="L59:M59"/>
    <mergeCell ref="N59:O59"/>
    <mergeCell ref="P59:Q59"/>
    <mergeCell ref="L63:M63"/>
    <mergeCell ref="N63:O63"/>
    <mergeCell ref="P63:Q63"/>
    <mergeCell ref="L64:M64"/>
    <mergeCell ref="N64:O64"/>
    <mergeCell ref="P64:Q64"/>
    <mergeCell ref="L60:M60"/>
    <mergeCell ref="N60:O60"/>
    <mergeCell ref="P60:Q60"/>
    <mergeCell ref="L61:M61"/>
    <mergeCell ref="N61:O61"/>
    <mergeCell ref="P61:Q61"/>
    <mergeCell ref="L62:M62"/>
    <mergeCell ref="N62:O62"/>
    <mergeCell ref="P62:Q62"/>
    <mergeCell ref="L54:M54"/>
    <mergeCell ref="N54:O54"/>
    <mergeCell ref="P54:Q54"/>
    <mergeCell ref="F53:G53"/>
    <mergeCell ref="H53:I53"/>
    <mergeCell ref="J53:K53"/>
    <mergeCell ref="L53:M53"/>
    <mergeCell ref="N53:O53"/>
    <mergeCell ref="P53:Q53"/>
    <mergeCell ref="J52:K52"/>
    <mergeCell ref="L52:M52"/>
    <mergeCell ref="N52:O52"/>
    <mergeCell ref="P52:Q52"/>
    <mergeCell ref="F33:G33"/>
    <mergeCell ref="H33:I33"/>
    <mergeCell ref="J33:K33"/>
    <mergeCell ref="L33:M33"/>
    <mergeCell ref="N33:O33"/>
    <mergeCell ref="P33:Q33"/>
    <mergeCell ref="L49:M49"/>
    <mergeCell ref="N49:O49"/>
    <mergeCell ref="P49:Q49"/>
    <mergeCell ref="L50:M50"/>
    <mergeCell ref="N50:O50"/>
    <mergeCell ref="P50:Q50"/>
    <mergeCell ref="L51:M51"/>
    <mergeCell ref="N51:O51"/>
    <mergeCell ref="P51:Q51"/>
    <mergeCell ref="L46:M46"/>
    <mergeCell ref="N46:O46"/>
    <mergeCell ref="P46:Q46"/>
    <mergeCell ref="L48:M48"/>
    <mergeCell ref="N48:O48"/>
  </mergeCells>
  <phoneticPr fontId="2"/>
  <pageMargins left="0.62992125984251968" right="3.937007874015748E-2" top="0.55118110236220474" bottom="0.55118110236220474" header="0.31496062992125984" footer="0.31496062992125984"/>
  <pageSetup paperSize="8" scale="95" firstPageNumber="4"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2EB3-902A-4A85-AB5A-BD483616FDF8}">
  <sheetPr>
    <tabColor rgb="FFFF0000"/>
    <pageSetUpPr fitToPage="1"/>
  </sheetPr>
  <dimension ref="A1:M44"/>
  <sheetViews>
    <sheetView tabSelected="1" view="pageBreakPreview" zoomScaleNormal="100" zoomScaleSheetLayoutView="100" workbookViewId="0">
      <selection activeCell="F28" sqref="F28:F29"/>
    </sheetView>
  </sheetViews>
  <sheetFormatPr defaultRowHeight="13.5" x14ac:dyDescent="0.15"/>
  <cols>
    <col min="1" max="2" width="14.75" customWidth="1"/>
    <col min="3" max="13" width="12.75" customWidth="1"/>
  </cols>
  <sheetData>
    <row r="1" spans="1:13" ht="18.75" x14ac:dyDescent="0.15">
      <c r="A1" s="216" t="s">
        <v>154</v>
      </c>
      <c r="B1" s="216"/>
      <c r="C1" s="216"/>
      <c r="D1" s="216"/>
      <c r="E1" s="216"/>
      <c r="F1" s="216"/>
      <c r="G1" s="216"/>
      <c r="H1" s="216"/>
      <c r="I1" s="216"/>
      <c r="J1" s="216"/>
      <c r="K1" s="216"/>
      <c r="L1" s="216"/>
      <c r="M1" s="216"/>
    </row>
    <row r="2" spans="1:13" ht="13.5" customHeight="1" x14ac:dyDescent="0.15">
      <c r="A2" s="11"/>
      <c r="B2" s="11"/>
      <c r="C2" s="11"/>
      <c r="D2" s="11"/>
      <c r="E2" s="11"/>
      <c r="F2" s="11"/>
      <c r="G2" s="11"/>
      <c r="H2" s="11"/>
      <c r="I2" s="11"/>
      <c r="J2" s="11"/>
      <c r="K2" s="11"/>
      <c r="L2" s="11"/>
      <c r="M2" s="11"/>
    </row>
    <row r="3" spans="1:13" ht="13.5" customHeight="1" x14ac:dyDescent="0.15">
      <c r="A3" s="15"/>
      <c r="B3" s="16"/>
      <c r="C3" s="16"/>
      <c r="D3" s="17"/>
      <c r="E3" s="17"/>
      <c r="F3" s="10"/>
      <c r="G3" s="10"/>
      <c r="H3" s="10"/>
      <c r="I3" s="9"/>
      <c r="J3" s="10"/>
      <c r="M3" s="90" t="s">
        <v>100</v>
      </c>
    </row>
    <row r="4" spans="1:13" ht="13.5" customHeight="1" x14ac:dyDescent="0.15">
      <c r="A4" s="274"/>
      <c r="B4" s="275"/>
      <c r="C4" s="276"/>
      <c r="D4" s="3" t="s">
        <v>144</v>
      </c>
      <c r="E4" s="3" t="s">
        <v>145</v>
      </c>
      <c r="F4" s="4" t="s">
        <v>146</v>
      </c>
      <c r="G4" s="3" t="s">
        <v>147</v>
      </c>
      <c r="H4" s="4" t="s">
        <v>148</v>
      </c>
      <c r="I4" s="3" t="s">
        <v>149</v>
      </c>
      <c r="J4" s="4" t="s">
        <v>150</v>
      </c>
      <c r="K4" s="3" t="s">
        <v>151</v>
      </c>
      <c r="L4" s="4" t="s">
        <v>152</v>
      </c>
      <c r="M4" s="3" t="s">
        <v>153</v>
      </c>
    </row>
    <row r="5" spans="1:13" ht="13.5" customHeight="1" x14ac:dyDescent="0.15">
      <c r="A5" s="259" t="s">
        <v>13</v>
      </c>
      <c r="B5" s="259"/>
      <c r="C5" s="259"/>
      <c r="D5" s="112"/>
      <c r="E5" s="12">
        <f>D26</f>
        <v>-72000</v>
      </c>
      <c r="F5" s="12">
        <f t="shared" ref="F5:M5" si="0">E26</f>
        <v>-72000</v>
      </c>
      <c r="G5" s="12">
        <f t="shared" si="0"/>
        <v>-72000</v>
      </c>
      <c r="H5" s="12">
        <f t="shared" si="0"/>
        <v>-144000</v>
      </c>
      <c r="I5" s="12">
        <f t="shared" si="0"/>
        <v>-216000</v>
      </c>
      <c r="J5" s="12">
        <f t="shared" si="0"/>
        <v>-288000</v>
      </c>
      <c r="K5" s="12">
        <f t="shared" si="0"/>
        <v>-360000</v>
      </c>
      <c r="L5" s="12">
        <f t="shared" si="0"/>
        <v>-432000</v>
      </c>
      <c r="M5" s="12">
        <f t="shared" si="0"/>
        <v>-504000</v>
      </c>
    </row>
    <row r="6" spans="1:13" ht="13.5" customHeight="1" x14ac:dyDescent="0.15">
      <c r="A6" s="267" t="s">
        <v>141</v>
      </c>
      <c r="B6" s="268"/>
      <c r="C6" s="269"/>
      <c r="D6" s="116">
        <f>収支計画!H65</f>
        <v>-72000</v>
      </c>
      <c r="E6" s="116">
        <f>((収支計画!$H$26*((100+D28)/100))-収支計画!$H$57-F28+収支計画!$H$59-収支計画!$H$60)-((収支計画!$H$26*((100+D28)/100))-収支計画!$H$57-F28+収支計画!$H$59-収支計画!$H$60)*0.3+収支計画!$H$53</f>
        <v>0</v>
      </c>
      <c r="F6" s="116">
        <f>((収支計画!$H$26*((100+D29)/100))-収支計画!$H$57-F29+収支計画!$H$59-収支計画!$H$60)-((収支計画!$H$26*((100+D29)/100))-収支計画!$H$57-F29+収支計画!$H$59-収支計画!$H$60)*0.3+収支計画!$H$53</f>
        <v>0</v>
      </c>
      <c r="G6" s="116">
        <f>(収支計画!$N$26*1)-収支計画!$N$57+収支計画!$N$59-収支計画!$N$60-収支計画!$N$63+収支計画!$N$53</f>
        <v>-72000</v>
      </c>
      <c r="H6" s="116">
        <f>(収支計画!$N$26*1)-収支計画!$N$57+収支計画!$N$59-収支計画!$N$60-収支計画!$N$63+収支計画!$N$53</f>
        <v>-72000</v>
      </c>
      <c r="I6" s="116">
        <f>(収支計画!$N$26*1)-収支計画!$N$57+収支計画!$N$59-収支計画!$N$60-収支計画!$N$63+収支計画!$N$53</f>
        <v>-72000</v>
      </c>
      <c r="J6" s="116">
        <f>(収支計画!$N$26*1)-収支計画!$N$57+収支計画!$N$59-収支計画!$N$60-収支計画!$N$63+収支計画!$N$53</f>
        <v>-72000</v>
      </c>
      <c r="K6" s="116">
        <f>(収支計画!$N$26*1)-収支計画!$N$57+収支計画!$N$59-収支計画!$N$60-収支計画!$N$63+収支計画!$N$53</f>
        <v>-72000</v>
      </c>
      <c r="L6" s="116">
        <f>(収支計画!$N$26*1)-収支計画!$N$57+収支計画!$N$59-収支計画!$N$60-収支計画!$N$63+収支計画!$N$53</f>
        <v>-72000</v>
      </c>
      <c r="M6" s="116">
        <f>(収支計画!$N$26*1)-収支計画!$N$57+収支計画!$N$59-収支計画!$N$60-収支計画!$N$63+収支計画!$N$53</f>
        <v>-72000</v>
      </c>
    </row>
    <row r="7" spans="1:13" ht="13.5" customHeight="1" x14ac:dyDescent="0.15">
      <c r="A7" s="266" t="s">
        <v>14</v>
      </c>
      <c r="B7" s="262" t="s">
        <v>131</v>
      </c>
      <c r="C7" s="110" t="s">
        <v>134</v>
      </c>
      <c r="D7" s="113"/>
      <c r="E7" s="113"/>
      <c r="F7" s="113"/>
      <c r="G7" s="113"/>
      <c r="H7" s="113"/>
      <c r="I7" s="113"/>
      <c r="J7" s="113"/>
      <c r="K7" s="113"/>
      <c r="L7" s="113"/>
      <c r="M7" s="113"/>
    </row>
    <row r="8" spans="1:13" ht="13.5" customHeight="1" x14ac:dyDescent="0.15">
      <c r="A8" s="266"/>
      <c r="B8" s="262"/>
      <c r="C8" s="110" t="s">
        <v>133</v>
      </c>
      <c r="D8" s="113"/>
      <c r="E8" s="113"/>
      <c r="F8" s="113"/>
      <c r="G8" s="113"/>
      <c r="H8" s="113"/>
      <c r="I8" s="113"/>
      <c r="J8" s="113"/>
      <c r="K8" s="113"/>
      <c r="L8" s="113"/>
      <c r="M8" s="113"/>
    </row>
    <row r="9" spans="1:13" ht="13.5" customHeight="1" x14ac:dyDescent="0.15">
      <c r="A9" s="266"/>
      <c r="B9" s="262"/>
      <c r="C9" s="110" t="s">
        <v>135</v>
      </c>
      <c r="D9" s="113"/>
      <c r="E9" s="113"/>
      <c r="F9" s="113"/>
      <c r="G9" s="113"/>
      <c r="H9" s="113"/>
      <c r="I9" s="113"/>
      <c r="J9" s="113"/>
      <c r="K9" s="113"/>
      <c r="L9" s="113"/>
      <c r="M9" s="113"/>
    </row>
    <row r="10" spans="1:13" ht="13.5" customHeight="1" x14ac:dyDescent="0.15">
      <c r="A10" s="266"/>
      <c r="B10" s="262"/>
      <c r="C10" s="110" t="s">
        <v>136</v>
      </c>
      <c r="D10" s="113"/>
      <c r="E10" s="113"/>
      <c r="F10" s="113"/>
      <c r="G10" s="113"/>
      <c r="H10" s="113"/>
      <c r="I10" s="113"/>
      <c r="J10" s="113"/>
      <c r="K10" s="113"/>
      <c r="L10" s="113"/>
      <c r="M10" s="113"/>
    </row>
    <row r="11" spans="1:13" ht="13.5" customHeight="1" x14ac:dyDescent="0.15">
      <c r="A11" s="266"/>
      <c r="B11" s="262"/>
      <c r="C11" s="110" t="s">
        <v>137</v>
      </c>
      <c r="D11" s="113"/>
      <c r="E11" s="113"/>
      <c r="F11" s="113"/>
      <c r="G11" s="113"/>
      <c r="H11" s="113"/>
      <c r="I11" s="113"/>
      <c r="J11" s="113"/>
      <c r="K11" s="113"/>
      <c r="L11" s="113"/>
      <c r="M11" s="113"/>
    </row>
    <row r="12" spans="1:13" ht="13.5" customHeight="1" x14ac:dyDescent="0.15">
      <c r="A12" s="266"/>
      <c r="B12" s="262"/>
      <c r="C12" s="110" t="s">
        <v>138</v>
      </c>
      <c r="D12" s="113"/>
      <c r="E12" s="113"/>
      <c r="F12" s="113"/>
      <c r="G12" s="113"/>
      <c r="H12" s="113"/>
      <c r="I12" s="113"/>
      <c r="J12" s="113"/>
      <c r="K12" s="113"/>
      <c r="L12" s="113"/>
      <c r="M12" s="113"/>
    </row>
    <row r="13" spans="1:13" ht="13.5" customHeight="1" x14ac:dyDescent="0.15">
      <c r="A13" s="264"/>
      <c r="B13" s="263"/>
      <c r="C13" s="111" t="s">
        <v>15</v>
      </c>
      <c r="D13" s="114"/>
      <c r="E13" s="114"/>
      <c r="F13" s="114"/>
      <c r="G13" s="114"/>
      <c r="H13" s="114"/>
      <c r="I13" s="114"/>
      <c r="J13" s="114"/>
      <c r="K13" s="114"/>
      <c r="L13" s="114"/>
      <c r="M13" s="114"/>
    </row>
    <row r="14" spans="1:13" ht="13.5" customHeight="1" x14ac:dyDescent="0.15">
      <c r="A14" s="264" t="s">
        <v>16</v>
      </c>
      <c r="B14" s="260" t="s">
        <v>132</v>
      </c>
      <c r="C14" s="110" t="s">
        <v>134</v>
      </c>
      <c r="D14" s="114"/>
      <c r="E14" s="114"/>
      <c r="F14" s="114"/>
      <c r="G14" s="114"/>
      <c r="H14" s="114"/>
      <c r="I14" s="114"/>
      <c r="J14" s="114"/>
      <c r="K14" s="114"/>
      <c r="L14" s="114"/>
      <c r="M14" s="114"/>
    </row>
    <row r="15" spans="1:13" ht="13.5" customHeight="1" x14ac:dyDescent="0.15">
      <c r="A15" s="264"/>
      <c r="B15" s="261"/>
      <c r="C15" s="110" t="s">
        <v>133</v>
      </c>
      <c r="D15" s="114"/>
      <c r="E15" s="114"/>
      <c r="F15" s="114"/>
      <c r="G15" s="114"/>
      <c r="H15" s="114"/>
      <c r="I15" s="114"/>
      <c r="J15" s="114"/>
      <c r="K15" s="114"/>
      <c r="L15" s="114"/>
      <c r="M15" s="114"/>
    </row>
    <row r="16" spans="1:13" ht="13.5" customHeight="1" x14ac:dyDescent="0.15">
      <c r="A16" s="264"/>
      <c r="B16" s="261"/>
      <c r="C16" s="110" t="s">
        <v>135</v>
      </c>
      <c r="D16" s="114"/>
      <c r="E16" s="114"/>
      <c r="F16" s="114"/>
      <c r="G16" s="114"/>
      <c r="H16" s="114"/>
      <c r="I16" s="114"/>
      <c r="J16" s="114"/>
      <c r="K16" s="114"/>
      <c r="L16" s="114"/>
      <c r="M16" s="114"/>
    </row>
    <row r="17" spans="1:13" ht="13.5" customHeight="1" x14ac:dyDescent="0.15">
      <c r="A17" s="264"/>
      <c r="B17" s="261"/>
      <c r="C17" s="110" t="s">
        <v>136</v>
      </c>
      <c r="D17" s="114"/>
      <c r="E17" s="114"/>
      <c r="F17" s="114"/>
      <c r="G17" s="114"/>
      <c r="H17" s="114"/>
      <c r="I17" s="114"/>
      <c r="J17" s="114"/>
      <c r="K17" s="114"/>
      <c r="L17" s="114"/>
      <c r="M17" s="114"/>
    </row>
    <row r="18" spans="1:13" ht="13.5" customHeight="1" x14ac:dyDescent="0.15">
      <c r="A18" s="264"/>
      <c r="B18" s="261"/>
      <c r="C18" s="110" t="s">
        <v>137</v>
      </c>
      <c r="D18" s="114"/>
      <c r="E18" s="114"/>
      <c r="F18" s="114"/>
      <c r="G18" s="114"/>
      <c r="H18" s="114"/>
      <c r="I18" s="114"/>
      <c r="J18" s="114"/>
      <c r="K18" s="114"/>
      <c r="L18" s="114"/>
      <c r="M18" s="114"/>
    </row>
    <row r="19" spans="1:13" ht="13.5" customHeight="1" x14ac:dyDescent="0.15">
      <c r="A19" s="264"/>
      <c r="B19" s="261"/>
      <c r="C19" s="110" t="s">
        <v>138</v>
      </c>
      <c r="D19" s="114"/>
      <c r="E19" s="114"/>
      <c r="F19" s="114"/>
      <c r="G19" s="114"/>
      <c r="H19" s="114"/>
      <c r="I19" s="114"/>
      <c r="J19" s="114"/>
      <c r="K19" s="114"/>
      <c r="L19" s="114"/>
      <c r="M19" s="114"/>
    </row>
    <row r="20" spans="1:13" ht="12.6" customHeight="1" x14ac:dyDescent="0.15">
      <c r="A20" s="265"/>
      <c r="B20" s="262"/>
      <c r="C20" s="111" t="s">
        <v>15</v>
      </c>
      <c r="D20" s="115"/>
      <c r="E20" s="115"/>
      <c r="F20" s="115"/>
      <c r="G20" s="115"/>
      <c r="H20" s="115"/>
      <c r="I20" s="115"/>
      <c r="J20" s="115"/>
      <c r="K20" s="115"/>
      <c r="L20" s="115"/>
      <c r="M20" s="115"/>
    </row>
    <row r="21" spans="1:13" ht="13.5" customHeight="1" x14ac:dyDescent="0.15">
      <c r="A21" s="259" t="s">
        <v>175</v>
      </c>
      <c r="B21" s="259"/>
      <c r="C21" s="259"/>
      <c r="D21" s="12">
        <f>SUM(D7:D13)-SUM(D14:D20)</f>
        <v>0</v>
      </c>
      <c r="E21" s="12">
        <f t="shared" ref="E21:M21" si="1">SUM(E7:E13)-SUM(E14:E20)</f>
        <v>0</v>
      </c>
      <c r="F21" s="12">
        <f t="shared" si="1"/>
        <v>0</v>
      </c>
      <c r="G21" s="12">
        <f t="shared" si="1"/>
        <v>0</v>
      </c>
      <c r="H21" s="12">
        <f t="shared" si="1"/>
        <v>0</v>
      </c>
      <c r="I21" s="12">
        <f t="shared" si="1"/>
        <v>0</v>
      </c>
      <c r="J21" s="12">
        <f t="shared" si="1"/>
        <v>0</v>
      </c>
      <c r="K21" s="12">
        <f t="shared" si="1"/>
        <v>0</v>
      </c>
      <c r="L21" s="12">
        <f t="shared" si="1"/>
        <v>0</v>
      </c>
      <c r="M21" s="12">
        <f t="shared" si="1"/>
        <v>0</v>
      </c>
    </row>
    <row r="22" spans="1:13" ht="13.5" customHeight="1" x14ac:dyDescent="0.15">
      <c r="A22" s="270" t="s">
        <v>139</v>
      </c>
      <c r="B22" s="271"/>
      <c r="C22" s="272"/>
      <c r="D22" s="113"/>
      <c r="E22" s="113"/>
      <c r="F22" s="113"/>
      <c r="G22" s="113"/>
      <c r="H22" s="113"/>
      <c r="I22" s="113"/>
      <c r="J22" s="113"/>
      <c r="K22" s="113"/>
      <c r="L22" s="113"/>
      <c r="M22" s="113"/>
    </row>
    <row r="23" spans="1:13" ht="13.5" customHeight="1" x14ac:dyDescent="0.15">
      <c r="A23" s="270" t="s">
        <v>140</v>
      </c>
      <c r="B23" s="271"/>
      <c r="C23" s="272"/>
      <c r="D23" s="115"/>
      <c r="E23" s="115"/>
      <c r="F23" s="115"/>
      <c r="G23" s="115"/>
      <c r="H23" s="115"/>
      <c r="I23" s="115"/>
      <c r="J23" s="115"/>
      <c r="K23" s="115"/>
      <c r="L23" s="115"/>
      <c r="M23" s="115"/>
    </row>
    <row r="24" spans="1:13" ht="13.5" customHeight="1" x14ac:dyDescent="0.15">
      <c r="A24" s="267" t="s">
        <v>177</v>
      </c>
      <c r="B24" s="268"/>
      <c r="C24" s="269"/>
      <c r="D24" s="12">
        <f>D22-D23</f>
        <v>0</v>
      </c>
      <c r="E24" s="12">
        <f t="shared" ref="E24:M24" si="2">E22-E23</f>
        <v>0</v>
      </c>
      <c r="F24" s="12">
        <f t="shared" si="2"/>
        <v>0</v>
      </c>
      <c r="G24" s="12">
        <f t="shared" si="2"/>
        <v>0</v>
      </c>
      <c r="H24" s="12">
        <f t="shared" si="2"/>
        <v>0</v>
      </c>
      <c r="I24" s="12">
        <f t="shared" si="2"/>
        <v>0</v>
      </c>
      <c r="J24" s="12">
        <f t="shared" si="2"/>
        <v>0</v>
      </c>
      <c r="K24" s="12">
        <f t="shared" si="2"/>
        <v>0</v>
      </c>
      <c r="L24" s="12">
        <f t="shared" si="2"/>
        <v>0</v>
      </c>
      <c r="M24" s="12">
        <f t="shared" si="2"/>
        <v>0</v>
      </c>
    </row>
    <row r="25" spans="1:13" ht="13.5" customHeight="1" x14ac:dyDescent="0.15">
      <c r="A25" s="259" t="s">
        <v>142</v>
      </c>
      <c r="B25" s="259"/>
      <c r="C25" s="259"/>
      <c r="D25" s="12">
        <f>D6+D21+D24</f>
        <v>-72000</v>
      </c>
      <c r="E25" s="12">
        <f>E6+E21+E24</f>
        <v>0</v>
      </c>
      <c r="F25" s="12">
        <f t="shared" ref="F25:M25" si="3">F6+F21+F24</f>
        <v>0</v>
      </c>
      <c r="G25" s="12">
        <f t="shared" si="3"/>
        <v>-72000</v>
      </c>
      <c r="H25" s="12">
        <f t="shared" si="3"/>
        <v>-72000</v>
      </c>
      <c r="I25" s="12">
        <f t="shared" si="3"/>
        <v>-72000</v>
      </c>
      <c r="J25" s="12">
        <f t="shared" si="3"/>
        <v>-72000</v>
      </c>
      <c r="K25" s="12">
        <f t="shared" si="3"/>
        <v>-72000</v>
      </c>
      <c r="L25" s="12">
        <f t="shared" si="3"/>
        <v>-72000</v>
      </c>
      <c r="M25" s="12">
        <f t="shared" si="3"/>
        <v>-72000</v>
      </c>
    </row>
    <row r="26" spans="1:13" ht="13.5" customHeight="1" x14ac:dyDescent="0.15">
      <c r="A26" s="259" t="s">
        <v>143</v>
      </c>
      <c r="B26" s="259"/>
      <c r="C26" s="259"/>
      <c r="D26" s="12">
        <f>D5+D25</f>
        <v>-72000</v>
      </c>
      <c r="E26" s="12">
        <f>E5+E25</f>
        <v>-72000</v>
      </c>
      <c r="F26" s="12">
        <f t="shared" ref="F26:M26" si="4">F5+F25</f>
        <v>-72000</v>
      </c>
      <c r="G26" s="12">
        <f t="shared" si="4"/>
        <v>-144000</v>
      </c>
      <c r="H26" s="12">
        <f t="shared" si="4"/>
        <v>-216000</v>
      </c>
      <c r="I26" s="12">
        <f t="shared" si="4"/>
        <v>-288000</v>
      </c>
      <c r="J26" s="12">
        <f t="shared" si="4"/>
        <v>-360000</v>
      </c>
      <c r="K26" s="12">
        <f t="shared" si="4"/>
        <v>-432000</v>
      </c>
      <c r="L26" s="12">
        <f t="shared" si="4"/>
        <v>-504000</v>
      </c>
      <c r="M26" s="12">
        <f t="shared" si="4"/>
        <v>-576000</v>
      </c>
    </row>
    <row r="27" spans="1:13" x14ac:dyDescent="0.15">
      <c r="A27" s="122" t="s">
        <v>166</v>
      </c>
      <c r="B27" s="121"/>
      <c r="C27" s="121"/>
      <c r="D27" s="121"/>
      <c r="E27" s="121"/>
      <c r="F27" s="121"/>
      <c r="G27" s="121"/>
      <c r="H27" s="10"/>
      <c r="I27" s="10"/>
    </row>
    <row r="28" spans="1:13" x14ac:dyDescent="0.15">
      <c r="A28" s="124" t="s">
        <v>167</v>
      </c>
      <c r="B28" s="123" t="s">
        <v>181</v>
      </c>
      <c r="D28" s="125"/>
      <c r="E28" s="120" t="s">
        <v>170</v>
      </c>
      <c r="F28" s="126"/>
      <c r="G28" s="123" t="s">
        <v>171</v>
      </c>
      <c r="H28" s="10"/>
      <c r="I28" s="10"/>
    </row>
    <row r="29" spans="1:13" x14ac:dyDescent="0.15">
      <c r="A29" s="124" t="s">
        <v>168</v>
      </c>
      <c r="B29" s="123" t="s">
        <v>181</v>
      </c>
      <c r="D29" s="125"/>
      <c r="E29" s="120" t="s">
        <v>170</v>
      </c>
      <c r="F29" s="126"/>
      <c r="G29" s="123" t="s">
        <v>173</v>
      </c>
      <c r="H29" s="10"/>
      <c r="I29" s="10"/>
    </row>
    <row r="30" spans="1:13" x14ac:dyDescent="0.15">
      <c r="A30" s="124" t="s">
        <v>169</v>
      </c>
      <c r="B30" s="123" t="s">
        <v>172</v>
      </c>
      <c r="D30" s="127"/>
      <c r="E30" s="128"/>
      <c r="F30" s="129"/>
      <c r="G30" s="123"/>
      <c r="H30" s="10"/>
      <c r="I30" s="10"/>
    </row>
    <row r="31" spans="1:13" ht="18.75" x14ac:dyDescent="0.15">
      <c r="A31" s="216" t="s">
        <v>158</v>
      </c>
      <c r="B31" s="216"/>
      <c r="C31" s="216"/>
      <c r="D31" s="216"/>
      <c r="E31" s="216"/>
      <c r="F31" s="216"/>
      <c r="G31" s="216"/>
      <c r="H31" s="216"/>
      <c r="I31" s="216"/>
      <c r="J31" s="216"/>
      <c r="K31" s="216"/>
      <c r="L31" s="216"/>
      <c r="M31" s="216"/>
    </row>
    <row r="32" spans="1:13" x14ac:dyDescent="0.15">
      <c r="M32" s="90" t="s">
        <v>100</v>
      </c>
    </row>
    <row r="33" spans="1:13" x14ac:dyDescent="0.15">
      <c r="A33" s="155" t="s">
        <v>155</v>
      </c>
      <c r="B33" s="155"/>
      <c r="C33" s="155" t="s">
        <v>157</v>
      </c>
      <c r="D33" s="149"/>
      <c r="E33" s="149"/>
      <c r="F33" s="149"/>
      <c r="G33" s="149"/>
      <c r="H33" s="149"/>
      <c r="I33" s="149"/>
      <c r="J33" s="149"/>
      <c r="K33" s="149"/>
      <c r="L33" s="149"/>
      <c r="M33" s="149"/>
    </row>
    <row r="34" spans="1:13" x14ac:dyDescent="0.15">
      <c r="A34" s="155"/>
      <c r="B34" s="155"/>
      <c r="C34" s="89" t="s">
        <v>156</v>
      </c>
      <c r="D34" s="3" t="s">
        <v>144</v>
      </c>
      <c r="E34" s="3" t="s">
        <v>145</v>
      </c>
      <c r="F34" s="4" t="s">
        <v>146</v>
      </c>
      <c r="G34" s="3" t="s">
        <v>147</v>
      </c>
      <c r="H34" s="4" t="s">
        <v>148</v>
      </c>
      <c r="I34" s="3" t="s">
        <v>149</v>
      </c>
      <c r="J34" s="4" t="s">
        <v>150</v>
      </c>
      <c r="K34" s="3" t="s">
        <v>151</v>
      </c>
      <c r="L34" s="4" t="s">
        <v>152</v>
      </c>
      <c r="M34" s="3" t="s">
        <v>153</v>
      </c>
    </row>
    <row r="35" spans="1:13" x14ac:dyDescent="0.15">
      <c r="A35" s="273" t="s">
        <v>134</v>
      </c>
      <c r="B35" s="273"/>
      <c r="C35" s="98"/>
      <c r="D35" s="91">
        <f t="shared" ref="D35:D40" si="5">C35+D7-D14</f>
        <v>0</v>
      </c>
      <c r="E35" s="91">
        <f t="shared" ref="E35:M35" si="6">D35+E7-E14</f>
        <v>0</v>
      </c>
      <c r="F35" s="91">
        <f t="shared" si="6"/>
        <v>0</v>
      </c>
      <c r="G35" s="91">
        <f t="shared" si="6"/>
        <v>0</v>
      </c>
      <c r="H35" s="91">
        <f>G35+H7-H14</f>
        <v>0</v>
      </c>
      <c r="I35" s="91">
        <f t="shared" si="6"/>
        <v>0</v>
      </c>
      <c r="J35" s="91">
        <f t="shared" si="6"/>
        <v>0</v>
      </c>
      <c r="K35" s="91">
        <f t="shared" si="6"/>
        <v>0</v>
      </c>
      <c r="L35" s="91">
        <f t="shared" si="6"/>
        <v>0</v>
      </c>
      <c r="M35" s="91">
        <f t="shared" si="6"/>
        <v>0</v>
      </c>
    </row>
    <row r="36" spans="1:13" x14ac:dyDescent="0.15">
      <c r="A36" s="273" t="s">
        <v>133</v>
      </c>
      <c r="B36" s="273"/>
      <c r="C36" s="98"/>
      <c r="D36" s="91">
        <f t="shared" si="5"/>
        <v>0</v>
      </c>
      <c r="E36" s="91">
        <f t="shared" ref="E36:M36" si="7">D36+E8-E15</f>
        <v>0</v>
      </c>
      <c r="F36" s="91">
        <f t="shared" si="7"/>
        <v>0</v>
      </c>
      <c r="G36" s="91">
        <f t="shared" si="7"/>
        <v>0</v>
      </c>
      <c r="H36" s="91">
        <f t="shared" si="7"/>
        <v>0</v>
      </c>
      <c r="I36" s="91">
        <f t="shared" si="7"/>
        <v>0</v>
      </c>
      <c r="J36" s="91">
        <f t="shared" si="7"/>
        <v>0</v>
      </c>
      <c r="K36" s="91">
        <f t="shared" si="7"/>
        <v>0</v>
      </c>
      <c r="L36" s="91">
        <f t="shared" si="7"/>
        <v>0</v>
      </c>
      <c r="M36" s="91">
        <f t="shared" si="7"/>
        <v>0</v>
      </c>
    </row>
    <row r="37" spans="1:13" x14ac:dyDescent="0.15">
      <c r="A37" s="273" t="s">
        <v>135</v>
      </c>
      <c r="B37" s="273"/>
      <c r="C37" s="98"/>
      <c r="D37" s="91">
        <f t="shared" si="5"/>
        <v>0</v>
      </c>
      <c r="E37" s="91">
        <f t="shared" ref="E37:M37" si="8">D37+E9-E16</f>
        <v>0</v>
      </c>
      <c r="F37" s="91">
        <f t="shared" si="8"/>
        <v>0</v>
      </c>
      <c r="G37" s="91">
        <f t="shared" si="8"/>
        <v>0</v>
      </c>
      <c r="H37" s="91">
        <f t="shared" si="8"/>
        <v>0</v>
      </c>
      <c r="I37" s="91">
        <f t="shared" si="8"/>
        <v>0</v>
      </c>
      <c r="J37" s="91">
        <f t="shared" si="8"/>
        <v>0</v>
      </c>
      <c r="K37" s="91">
        <f t="shared" si="8"/>
        <v>0</v>
      </c>
      <c r="L37" s="91">
        <f t="shared" si="8"/>
        <v>0</v>
      </c>
      <c r="M37" s="91">
        <f t="shared" si="8"/>
        <v>0</v>
      </c>
    </row>
    <row r="38" spans="1:13" x14ac:dyDescent="0.15">
      <c r="A38" s="273" t="s">
        <v>136</v>
      </c>
      <c r="B38" s="273"/>
      <c r="C38" s="98"/>
      <c r="D38" s="91">
        <f t="shared" si="5"/>
        <v>0</v>
      </c>
      <c r="E38" s="91">
        <f t="shared" ref="E38:M38" si="9">D38+E10-E17</f>
        <v>0</v>
      </c>
      <c r="F38" s="91">
        <f t="shared" si="9"/>
        <v>0</v>
      </c>
      <c r="G38" s="91">
        <f t="shared" si="9"/>
        <v>0</v>
      </c>
      <c r="H38" s="91">
        <f t="shared" si="9"/>
        <v>0</v>
      </c>
      <c r="I38" s="91">
        <f t="shared" si="9"/>
        <v>0</v>
      </c>
      <c r="J38" s="91">
        <f t="shared" si="9"/>
        <v>0</v>
      </c>
      <c r="K38" s="91">
        <f t="shared" si="9"/>
        <v>0</v>
      </c>
      <c r="L38" s="91">
        <f t="shared" si="9"/>
        <v>0</v>
      </c>
      <c r="M38" s="91">
        <f t="shared" si="9"/>
        <v>0</v>
      </c>
    </row>
    <row r="39" spans="1:13" x14ac:dyDescent="0.15">
      <c r="A39" s="273" t="s">
        <v>137</v>
      </c>
      <c r="B39" s="273"/>
      <c r="C39" s="98"/>
      <c r="D39" s="91">
        <f t="shared" si="5"/>
        <v>0</v>
      </c>
      <c r="E39" s="91">
        <f t="shared" ref="E39:M39" si="10">D39+E11-E18</f>
        <v>0</v>
      </c>
      <c r="F39" s="91">
        <f t="shared" si="10"/>
        <v>0</v>
      </c>
      <c r="G39" s="91">
        <f t="shared" si="10"/>
        <v>0</v>
      </c>
      <c r="H39" s="91">
        <f t="shared" si="10"/>
        <v>0</v>
      </c>
      <c r="I39" s="91">
        <f t="shared" si="10"/>
        <v>0</v>
      </c>
      <c r="J39" s="91">
        <f t="shared" si="10"/>
        <v>0</v>
      </c>
      <c r="K39" s="91">
        <f t="shared" si="10"/>
        <v>0</v>
      </c>
      <c r="L39" s="91">
        <f t="shared" si="10"/>
        <v>0</v>
      </c>
      <c r="M39" s="91">
        <f t="shared" si="10"/>
        <v>0</v>
      </c>
    </row>
    <row r="40" spans="1:13" x14ac:dyDescent="0.15">
      <c r="A40" s="273" t="s">
        <v>138</v>
      </c>
      <c r="B40" s="273"/>
      <c r="C40" s="98"/>
      <c r="D40" s="91">
        <f t="shared" si="5"/>
        <v>0</v>
      </c>
      <c r="E40" s="91">
        <f t="shared" ref="E40:M40" si="11">D40+E12-E19</f>
        <v>0</v>
      </c>
      <c r="F40" s="91">
        <f t="shared" si="11"/>
        <v>0</v>
      </c>
      <c r="G40" s="91">
        <f t="shared" si="11"/>
        <v>0</v>
      </c>
      <c r="H40" s="91">
        <f t="shared" si="11"/>
        <v>0</v>
      </c>
      <c r="I40" s="91">
        <f t="shared" si="11"/>
        <v>0</v>
      </c>
      <c r="J40" s="91">
        <f t="shared" si="11"/>
        <v>0</v>
      </c>
      <c r="K40" s="91">
        <f t="shared" si="11"/>
        <v>0</v>
      </c>
      <c r="L40" s="91">
        <f t="shared" si="11"/>
        <v>0</v>
      </c>
      <c r="M40" s="91">
        <f t="shared" si="11"/>
        <v>0</v>
      </c>
    </row>
    <row r="41" spans="1:13" x14ac:dyDescent="0.15">
      <c r="A41" s="273"/>
      <c r="B41" s="273"/>
      <c r="C41" s="98"/>
      <c r="D41" s="91"/>
      <c r="E41" s="91"/>
      <c r="F41" s="91"/>
      <c r="G41" s="91"/>
      <c r="H41" s="91"/>
      <c r="I41" s="91"/>
      <c r="J41" s="91"/>
      <c r="K41" s="91"/>
      <c r="L41" s="91"/>
      <c r="M41" s="91"/>
    </row>
    <row r="42" spans="1:13" x14ac:dyDescent="0.15">
      <c r="A42" s="273"/>
      <c r="B42" s="273"/>
      <c r="C42" s="98"/>
      <c r="D42" s="91"/>
      <c r="E42" s="91"/>
      <c r="F42" s="91"/>
      <c r="G42" s="91"/>
      <c r="H42" s="91"/>
      <c r="I42" s="91"/>
      <c r="J42" s="91"/>
      <c r="K42" s="91"/>
      <c r="L42" s="91"/>
      <c r="M42" s="91"/>
    </row>
    <row r="43" spans="1:13" x14ac:dyDescent="0.15">
      <c r="A43" s="273" t="s">
        <v>15</v>
      </c>
      <c r="B43" s="273"/>
      <c r="C43" s="98">
        <v>3000000</v>
      </c>
      <c r="D43" s="91">
        <f>C43+D13-D20</f>
        <v>3000000</v>
      </c>
      <c r="E43" s="91">
        <f t="shared" ref="E43:M43" si="12">D43+E13-E20</f>
        <v>3000000</v>
      </c>
      <c r="F43" s="91">
        <f t="shared" si="12"/>
        <v>3000000</v>
      </c>
      <c r="G43" s="91">
        <f t="shared" si="12"/>
        <v>3000000</v>
      </c>
      <c r="H43" s="91">
        <f t="shared" si="12"/>
        <v>3000000</v>
      </c>
      <c r="I43" s="91">
        <f t="shared" si="12"/>
        <v>3000000</v>
      </c>
      <c r="J43" s="91">
        <f t="shared" si="12"/>
        <v>3000000</v>
      </c>
      <c r="K43" s="91">
        <f t="shared" si="12"/>
        <v>3000000</v>
      </c>
      <c r="L43" s="91">
        <f t="shared" si="12"/>
        <v>3000000</v>
      </c>
      <c r="M43" s="91">
        <f t="shared" si="12"/>
        <v>3000000</v>
      </c>
    </row>
    <row r="44" spans="1:13" x14ac:dyDescent="0.15">
      <c r="A44" s="273" t="s">
        <v>19</v>
      </c>
      <c r="B44" s="273"/>
      <c r="C44" s="130">
        <f>SUM(C35:C43)</f>
        <v>3000000</v>
      </c>
      <c r="D44" s="103">
        <f t="shared" ref="D44:M44" si="13">SUM(D35:D43)</f>
        <v>3000000</v>
      </c>
      <c r="E44" s="103">
        <f t="shared" si="13"/>
        <v>3000000</v>
      </c>
      <c r="F44" s="103">
        <f t="shared" si="13"/>
        <v>3000000</v>
      </c>
      <c r="G44" s="103">
        <f t="shared" si="13"/>
        <v>3000000</v>
      </c>
      <c r="H44" s="103">
        <f t="shared" si="13"/>
        <v>3000000</v>
      </c>
      <c r="I44" s="103">
        <f t="shared" si="13"/>
        <v>3000000</v>
      </c>
      <c r="J44" s="103">
        <f t="shared" si="13"/>
        <v>3000000</v>
      </c>
      <c r="K44" s="103">
        <f t="shared" si="13"/>
        <v>3000000</v>
      </c>
      <c r="L44" s="103">
        <f t="shared" si="13"/>
        <v>3000000</v>
      </c>
      <c r="M44" s="103">
        <f t="shared" si="13"/>
        <v>3000000</v>
      </c>
    </row>
  </sheetData>
  <mergeCells count="27">
    <mergeCell ref="A42:B42"/>
    <mergeCell ref="A43:B43"/>
    <mergeCell ref="A44:B44"/>
    <mergeCell ref="C33:M33"/>
    <mergeCell ref="A33:B34"/>
    <mergeCell ref="A37:B37"/>
    <mergeCell ref="A38:B38"/>
    <mergeCell ref="A39:B39"/>
    <mergeCell ref="A40:B40"/>
    <mergeCell ref="A41:B41"/>
    <mergeCell ref="A31:M31"/>
    <mergeCell ref="A35:B35"/>
    <mergeCell ref="A36:B36"/>
    <mergeCell ref="A5:C5"/>
    <mergeCell ref="A4:C4"/>
    <mergeCell ref="A1:M1"/>
    <mergeCell ref="A26:C26"/>
    <mergeCell ref="B14:B20"/>
    <mergeCell ref="B7:B13"/>
    <mergeCell ref="A14:A20"/>
    <mergeCell ref="A7:A13"/>
    <mergeCell ref="A21:C21"/>
    <mergeCell ref="A25:C25"/>
    <mergeCell ref="A6:C6"/>
    <mergeCell ref="A22:C22"/>
    <mergeCell ref="A23:C23"/>
    <mergeCell ref="A24:C24"/>
  </mergeCells>
  <phoneticPr fontId="2"/>
  <printOptions horizontalCentered="1"/>
  <pageMargins left="0.70866141732283472" right="0.70866141732283472" top="0.55118110236220474" bottom="0.55118110236220474" header="0.31496062992125984" footer="0.31496062992125984"/>
  <pageSetup paperSize="9" scale="78"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入力方法</vt:lpstr>
      <vt:lpstr>単価マスタ</vt:lpstr>
      <vt:lpstr>顧客層・店舗マスター</vt:lpstr>
      <vt:lpstr>人件費マスター</vt:lpstr>
      <vt:lpstr>人件費マスター (コロナ後)</vt:lpstr>
      <vt:lpstr>収支計画</vt:lpstr>
      <vt:lpstr>資金繰計画</vt:lpstr>
      <vt:lpstr>顧客層・店舗マスター!Print_Area</vt:lpstr>
      <vt:lpstr>資金繰計画!Print_Area</vt:lpstr>
      <vt:lpstr>収支計画!Print_Area</vt:lpstr>
      <vt:lpstr>単価マスタ!Print_Area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takahashik</cp:lastModifiedBy>
  <cp:lastPrinted>2021-06-28T06:52:37Z</cp:lastPrinted>
  <dcterms:created xsi:type="dcterms:W3CDTF">2017-04-27T01:30:39Z</dcterms:created>
  <dcterms:modified xsi:type="dcterms:W3CDTF">2021-10-06T07:30:49Z</dcterms:modified>
</cp:coreProperties>
</file>