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60" windowWidth="15225" windowHeight="8550"/>
  </bookViews>
  <sheets>
    <sheet name="注意事項" sheetId="46" r:id="rId1"/>
    <sheet name="試算表診断書" sheetId="55" r:id="rId2"/>
  </sheets>
  <definedNames>
    <definedName name="_xlnm.Print_Area" localSheetId="1">試算表診断書!$A$1:$M$37</definedName>
    <definedName name="_xlnm.Print_Area" localSheetId="0">注意事項!$A$1:$J$35</definedName>
  </definedNames>
  <calcPr calcId="152511"/>
</workbook>
</file>

<file path=xl/calcChain.xml><?xml version="1.0" encoding="utf-8"?>
<calcChain xmlns="http://schemas.openxmlformats.org/spreadsheetml/2006/main">
  <c r="G10" i="55" l="1"/>
  <c r="F14" i="55"/>
  <c r="D14" i="55"/>
  <c r="F13" i="55"/>
  <c r="D13" i="55"/>
  <c r="F12" i="55"/>
  <c r="C26" i="55"/>
  <c r="D12" i="55"/>
  <c r="F11" i="55"/>
  <c r="C25" i="55"/>
  <c r="D11" i="55"/>
  <c r="E8" i="55"/>
  <c r="C8" i="55"/>
  <c r="I6" i="55"/>
  <c r="G12" i="55"/>
  <c r="J4" i="55"/>
  <c r="C24" i="55"/>
  <c r="J11" i="55"/>
  <c r="G14" i="55"/>
  <c r="G13" i="55"/>
  <c r="G11" i="55"/>
  <c r="H10" i="55"/>
  <c r="I10" i="55"/>
  <c r="H11" i="55"/>
  <c r="H14" i="55"/>
  <c r="J10" i="55"/>
  <c r="H12" i="55"/>
  <c r="I12" i="55"/>
  <c r="C27" i="55"/>
  <c r="H13" i="55"/>
  <c r="I13" i="55"/>
  <c r="J13" i="55"/>
  <c r="J12" i="55"/>
  <c r="R43" i="55"/>
  <c r="C17" i="55"/>
  <c r="R44" i="55"/>
  <c r="J14" i="55"/>
  <c r="C20" i="55"/>
  <c r="I14" i="55"/>
  <c r="C28" i="55"/>
  <c r="I11" i="55"/>
  <c r="C18" i="55"/>
  <c r="C21" i="55"/>
  <c r="C19" i="55"/>
</calcChain>
</file>

<file path=xl/sharedStrings.xml><?xml version="1.0" encoding="utf-8"?>
<sst xmlns="http://schemas.openxmlformats.org/spreadsheetml/2006/main" count="145" uniqueCount="129">
  <si>
    <t>売上総利益</t>
    <rPh sb="0" eb="2">
      <t>ウリアゲ</t>
    </rPh>
    <rPh sb="2" eb="5">
      <t>ソウリエキ</t>
    </rPh>
    <phoneticPr fontId="5"/>
  </si>
  <si>
    <t>販管費</t>
    <rPh sb="0" eb="3">
      <t>ハンカンヒ</t>
    </rPh>
    <phoneticPr fontId="5"/>
  </si>
  <si>
    <t>決算月</t>
    <rPh sb="0" eb="2">
      <t>ケッサン</t>
    </rPh>
    <rPh sb="2" eb="3">
      <t>ツキ</t>
    </rPh>
    <phoneticPr fontId="3"/>
  </si>
  <si>
    <t>月</t>
    <rPh sb="0" eb="1">
      <t>ツキ</t>
    </rPh>
    <phoneticPr fontId="3"/>
  </si>
  <si>
    <t>試算月</t>
    <rPh sb="0" eb="2">
      <t>シサン</t>
    </rPh>
    <rPh sb="2" eb="3">
      <t>ツキ</t>
    </rPh>
    <phoneticPr fontId="3"/>
  </si>
  <si>
    <t>経過月数</t>
    <rPh sb="0" eb="2">
      <t>ケイカ</t>
    </rPh>
    <rPh sb="2" eb="4">
      <t>ツキスウ</t>
    </rPh>
    <phoneticPr fontId="3"/>
  </si>
  <si>
    <t>(単位　千円)</t>
    <rPh sb="1" eb="3">
      <t>タンイ</t>
    </rPh>
    <rPh sb="4" eb="6">
      <t>センエン</t>
    </rPh>
    <phoneticPr fontId="3"/>
  </si>
  <si>
    <t>試算表</t>
    <rPh sb="0" eb="2">
      <t>シサン</t>
    </rPh>
    <rPh sb="2" eb="3">
      <t>ヒョウ</t>
    </rPh>
    <phoneticPr fontId="3"/>
  </si>
  <si>
    <t>金額</t>
    <rPh sb="0" eb="1">
      <t>キン</t>
    </rPh>
    <rPh sb="1" eb="2">
      <t>ガク</t>
    </rPh>
    <phoneticPr fontId="3"/>
  </si>
  <si>
    <t>率</t>
    <rPh sb="0" eb="1">
      <t>リツ</t>
    </rPh>
    <phoneticPr fontId="3"/>
  </si>
  <si>
    <t>売上高</t>
    <rPh sb="0" eb="2">
      <t>ウリアゲ</t>
    </rPh>
    <rPh sb="2" eb="3">
      <t>ダカ</t>
    </rPh>
    <phoneticPr fontId="3"/>
  </si>
  <si>
    <t>売上総利益</t>
    <rPh sb="0" eb="2">
      <t>ウリアゲ</t>
    </rPh>
    <rPh sb="2" eb="5">
      <t>ソウリエキ</t>
    </rPh>
    <phoneticPr fontId="3"/>
  </si>
  <si>
    <t>販管費</t>
    <rPh sb="0" eb="3">
      <t>ハンカンヒ</t>
    </rPh>
    <phoneticPr fontId="3"/>
  </si>
  <si>
    <t>当期損益</t>
    <rPh sb="0" eb="2">
      <t>トウキ</t>
    </rPh>
    <rPh sb="2" eb="4">
      <t>ソンエキ</t>
    </rPh>
    <phoneticPr fontId="3"/>
  </si>
  <si>
    <t>印刷範囲の設定があります</t>
    <rPh sb="0" eb="2">
      <t>インサツ</t>
    </rPh>
    <rPh sb="2" eb="4">
      <t>ハンイ</t>
    </rPh>
    <rPh sb="5" eb="7">
      <t>セッテイ</t>
    </rPh>
    <phoneticPr fontId="2"/>
  </si>
  <si>
    <t>販管費内
減価償却</t>
    <rPh sb="0" eb="3">
      <t>ハンカンヒ</t>
    </rPh>
    <rPh sb="3" eb="4">
      <t>ウチ</t>
    </rPh>
    <rPh sb="5" eb="7">
      <t>ゲンカ</t>
    </rPh>
    <rPh sb="7" eb="9">
      <t>ショウキャク</t>
    </rPh>
    <phoneticPr fontId="5"/>
  </si>
  <si>
    <t>0～5%</t>
    <phoneticPr fontId="2"/>
  </si>
  <si>
    <t>　内、減価償却</t>
    <rPh sb="1" eb="2">
      <t>ウチ</t>
    </rPh>
    <rPh sb="3" eb="5">
      <t>ゲンカ</t>
    </rPh>
    <rPh sb="5" eb="7">
      <t>ショウキャク</t>
    </rPh>
    <phoneticPr fontId="3"/>
  </si>
  <si>
    <t>試算表では黒字でしたが、修正では赤字です。売上総利益率や減価償却を確認して下さい。</t>
    <rPh sb="0" eb="3">
      <t>シサンヒョウ</t>
    </rPh>
    <rPh sb="5" eb="7">
      <t>クロジ</t>
    </rPh>
    <rPh sb="12" eb="14">
      <t>シュウセイ</t>
    </rPh>
    <rPh sb="16" eb="18">
      <t>アカジ</t>
    </rPh>
    <rPh sb="21" eb="23">
      <t>ウリアゲ</t>
    </rPh>
    <rPh sb="23" eb="26">
      <t>ソウリエキ</t>
    </rPh>
    <rPh sb="26" eb="27">
      <t>リツ</t>
    </rPh>
    <rPh sb="28" eb="30">
      <t>ゲンカ</t>
    </rPh>
    <rPh sb="30" eb="32">
      <t>ショウキャク</t>
    </rPh>
    <rPh sb="33" eb="35">
      <t>カクニン</t>
    </rPh>
    <rPh sb="37" eb="38">
      <t>クダ</t>
    </rPh>
    <phoneticPr fontId="2"/>
  </si>
  <si>
    <t>試算表損益</t>
    <rPh sb="0" eb="2">
      <t>シサン</t>
    </rPh>
    <rPh sb="2" eb="3">
      <t>ヒョウ</t>
    </rPh>
    <rPh sb="3" eb="5">
      <t>ソンエキ</t>
    </rPh>
    <phoneticPr fontId="2"/>
  </si>
  <si>
    <t>修正額は「修正内容」に基づき算出しています</t>
    <rPh sb="0" eb="2">
      <t>シュウセイ</t>
    </rPh>
    <rPh sb="2" eb="3">
      <t>ガク</t>
    </rPh>
    <rPh sb="5" eb="7">
      <t>シュウセイ</t>
    </rPh>
    <rPh sb="7" eb="9">
      <t>ナイヨウ</t>
    </rPh>
    <rPh sb="11" eb="12">
      <t>モト</t>
    </rPh>
    <rPh sb="14" eb="16">
      <t>サンシュツ</t>
    </rPh>
    <phoneticPr fontId="2"/>
  </si>
  <si>
    <t>(製造)原価の減価償却については売上総利益率で考慮しています</t>
    <rPh sb="1" eb="3">
      <t>セイゾウ</t>
    </rPh>
    <rPh sb="4" eb="6">
      <t>ゲンカ</t>
    </rPh>
    <rPh sb="7" eb="9">
      <t>ゲンカ</t>
    </rPh>
    <rPh sb="9" eb="11">
      <t>ショウキャク</t>
    </rPh>
    <rPh sb="16" eb="18">
      <t>ウリアゲ</t>
    </rPh>
    <rPh sb="18" eb="21">
      <t>ソウリエキ</t>
    </rPh>
    <rPh sb="21" eb="22">
      <t>リツ</t>
    </rPh>
    <rPh sb="23" eb="25">
      <t>コウリョ</t>
    </rPh>
    <phoneticPr fontId="2"/>
  </si>
  <si>
    <t>計画値</t>
    <rPh sb="0" eb="3">
      <t>ケイカクチ</t>
    </rPh>
    <phoneticPr fontId="2"/>
  </si>
  <si>
    <t>計画比</t>
    <rPh sb="0" eb="2">
      <t>ケイカク</t>
    </rPh>
    <rPh sb="2" eb="3">
      <t>ヒ</t>
    </rPh>
    <phoneticPr fontId="2"/>
  </si>
  <si>
    <t>100%以上</t>
    <rPh sb="4" eb="6">
      <t>イジョウ</t>
    </rPh>
    <phoneticPr fontId="2"/>
  </si>
  <si>
    <t>90%～100%</t>
    <phoneticPr fontId="2"/>
  </si>
  <si>
    <t>80%～90%</t>
    <phoneticPr fontId="2"/>
  </si>
  <si>
    <t>80%以下</t>
    <rPh sb="3" eb="5">
      <t>イカ</t>
    </rPh>
    <phoneticPr fontId="2"/>
  </si>
  <si>
    <t>売上高</t>
    <rPh sb="0" eb="2">
      <t>ウリアゲ</t>
    </rPh>
    <rPh sb="2" eb="3">
      <t>ダカ</t>
    </rPh>
    <phoneticPr fontId="2"/>
  </si>
  <si>
    <t>当期損益</t>
    <rPh sb="0" eb="2">
      <t>トウキ</t>
    </rPh>
    <rPh sb="2" eb="4">
      <t>ソンエキ</t>
    </rPh>
    <phoneticPr fontId="2"/>
  </si>
  <si>
    <t>売上</t>
    <rPh sb="0" eb="2">
      <t>ウリアゲ</t>
    </rPh>
    <phoneticPr fontId="2"/>
  </si>
  <si>
    <t>損益</t>
    <rPh sb="0" eb="2">
      <t>ソンエキ</t>
    </rPh>
    <phoneticPr fontId="2"/>
  </si>
  <si>
    <t>ﾏｲﾅｽ</t>
    <phoneticPr fontId="2"/>
  </si>
  <si>
    <t>Look値</t>
    <rPh sb="4" eb="5">
      <t>チ</t>
    </rPh>
    <phoneticPr fontId="2"/>
  </si>
  <si>
    <t>売上総利益率に注意して下さい</t>
    <rPh sb="0" eb="2">
      <t>ウリアゲ</t>
    </rPh>
    <rPh sb="2" eb="5">
      <t>ソウリエキ</t>
    </rPh>
    <rPh sb="5" eb="6">
      <t>リツ</t>
    </rPh>
    <rPh sb="7" eb="9">
      <t>チュウイ</t>
    </rPh>
    <rPh sb="11" eb="12">
      <t>クダ</t>
    </rPh>
    <phoneticPr fontId="2"/>
  </si>
  <si>
    <t>どちらか
80%未満</t>
    <rPh sb="8" eb="10">
      <t>ミマン</t>
    </rPh>
    <phoneticPr fontId="2"/>
  </si>
  <si>
    <t>どちらも
80%以上</t>
    <rPh sb="8" eb="10">
      <t>イジョウ</t>
    </rPh>
    <phoneticPr fontId="2"/>
  </si>
  <si>
    <t>どちらも
90%以上</t>
    <rPh sb="8" eb="10">
      <t>イジョウ</t>
    </rPh>
    <phoneticPr fontId="2"/>
  </si>
  <si>
    <t>どちらも
100%以上</t>
    <rPh sb="9" eb="11">
      <t>イジョウ</t>
    </rPh>
    <phoneticPr fontId="2"/>
  </si>
  <si>
    <t>計画がﾏｲﾅｽ</t>
    <rPh sb="0" eb="2">
      <t>ケイカク</t>
    </rPh>
    <phoneticPr fontId="2"/>
  </si>
  <si>
    <t>売上総利益１段目</t>
    <rPh sb="0" eb="2">
      <t>ウリアゲ</t>
    </rPh>
    <rPh sb="2" eb="5">
      <t>ソウリエキ</t>
    </rPh>
    <rPh sb="6" eb="8">
      <t>ダンメ</t>
    </rPh>
    <phoneticPr fontId="5"/>
  </si>
  <si>
    <t>1段目</t>
    <rPh sb="1" eb="3">
      <t>ダンメ</t>
    </rPh>
    <phoneticPr fontId="2"/>
  </si>
  <si>
    <t>5%以上
改善</t>
    <rPh sb="2" eb="4">
      <t>イジョウ</t>
    </rPh>
    <rPh sb="5" eb="7">
      <t>カイゼン</t>
    </rPh>
    <phoneticPr fontId="2"/>
  </si>
  <si>
    <t>3%～5%
改善</t>
    <rPh sb="6" eb="8">
      <t>カイゼン</t>
    </rPh>
    <phoneticPr fontId="2"/>
  </si>
  <si>
    <t>3段目</t>
    <rPh sb="1" eb="3">
      <t>ダンメ</t>
    </rPh>
    <phoneticPr fontId="2"/>
  </si>
  <si>
    <t>修正欄に計画比、減価償却額不足額を加算します</t>
    <rPh sb="2" eb="3">
      <t>ラン</t>
    </rPh>
    <rPh sb="4" eb="6">
      <t>ケイカク</t>
    </rPh>
    <rPh sb="6" eb="7">
      <t>ヒ</t>
    </rPh>
    <rPh sb="8" eb="10">
      <t>ゲンカ</t>
    </rPh>
    <rPh sb="10" eb="12">
      <t>ショウキャク</t>
    </rPh>
    <rPh sb="15" eb="16">
      <t>ガク</t>
    </rPh>
    <phoneticPr fontId="5"/>
  </si>
  <si>
    <t>減価償却額は「販管費の減価償却額」だけを入力して下さい</t>
    <rPh sb="0" eb="2">
      <t>ゲンカ</t>
    </rPh>
    <rPh sb="2" eb="5">
      <t>ショウキャクガク</t>
    </rPh>
    <rPh sb="7" eb="10">
      <t>ハンカンヒ</t>
    </rPh>
    <rPh sb="11" eb="13">
      <t>ゲンカ</t>
    </rPh>
    <rPh sb="13" eb="15">
      <t>ショウキャク</t>
    </rPh>
    <rPh sb="15" eb="16">
      <t>ガク</t>
    </rPh>
    <rPh sb="20" eb="22">
      <t>ニュウリョク</t>
    </rPh>
    <rPh sb="24" eb="25">
      <t>クダ</t>
    </rPh>
    <phoneticPr fontId="2"/>
  </si>
  <si>
    <t>1年修正</t>
    <rPh sb="1" eb="2">
      <t>ネン</t>
    </rPh>
    <rPh sb="2" eb="4">
      <t>シュウセイ</t>
    </rPh>
    <phoneticPr fontId="2"/>
  </si>
  <si>
    <t>1年換算　・　1年修正　・　計画比</t>
    <rPh sb="1" eb="2">
      <t>ネン</t>
    </rPh>
    <rPh sb="2" eb="4">
      <t>カンサン</t>
    </rPh>
    <rPh sb="8" eb="9">
      <t>ネン</t>
    </rPh>
    <rPh sb="9" eb="10">
      <t>オサム</t>
    </rPh>
    <rPh sb="10" eb="11">
      <t>セイ</t>
    </rPh>
    <rPh sb="14" eb="16">
      <t>ケイカク</t>
    </rPh>
    <rPh sb="16" eb="17">
      <t>ヒ</t>
    </rPh>
    <phoneticPr fontId="5"/>
  </si>
  <si>
    <t>計画比　&amp;　修正内容</t>
    <rPh sb="0" eb="2">
      <t>ケイカク</t>
    </rPh>
    <rPh sb="2" eb="3">
      <t>ヒ</t>
    </rPh>
    <rPh sb="6" eb="8">
      <t>シュウセイ</t>
    </rPh>
    <rPh sb="8" eb="10">
      <t>ナイヨウ</t>
    </rPh>
    <phoneticPr fontId="2"/>
  </si>
  <si>
    <t>換80%</t>
    <rPh sb="0" eb="1">
      <t>カン</t>
    </rPh>
    <phoneticPr fontId="2"/>
  </si>
  <si>
    <t>換100%</t>
    <rPh sb="0" eb="1">
      <t>カン</t>
    </rPh>
    <phoneticPr fontId="2"/>
  </si>
  <si>
    <t>当期損益1年換算値は計画損益の80%以上を達成していますが、修正値は80%に達していません。
売上総利益率の良化要因や減価償却額について確認をして下さい。</t>
    <rPh sb="0" eb="2">
      <t>トウキ</t>
    </rPh>
    <rPh sb="2" eb="4">
      <t>ソンエキ</t>
    </rPh>
    <rPh sb="5" eb="6">
      <t>ネン</t>
    </rPh>
    <rPh sb="6" eb="9">
      <t>カンサンチ</t>
    </rPh>
    <rPh sb="10" eb="12">
      <t>ケイカク</t>
    </rPh>
    <rPh sb="12" eb="14">
      <t>ソンエキ</t>
    </rPh>
    <rPh sb="18" eb="20">
      <t>イジョウ</t>
    </rPh>
    <rPh sb="21" eb="23">
      <t>タッセイ</t>
    </rPh>
    <rPh sb="30" eb="32">
      <t>シュウセイ</t>
    </rPh>
    <rPh sb="32" eb="33">
      <t>チ</t>
    </rPh>
    <rPh sb="38" eb="39">
      <t>タッ</t>
    </rPh>
    <rPh sb="47" eb="49">
      <t>ウリアゲ</t>
    </rPh>
    <rPh sb="49" eb="52">
      <t>ソウリエキ</t>
    </rPh>
    <rPh sb="52" eb="53">
      <t>リツ</t>
    </rPh>
    <rPh sb="54" eb="56">
      <t>リョウカ</t>
    </rPh>
    <rPh sb="56" eb="58">
      <t>ヨウイン</t>
    </rPh>
    <rPh sb="59" eb="61">
      <t>ゲンカ</t>
    </rPh>
    <rPh sb="61" eb="63">
      <t>ショウキャク</t>
    </rPh>
    <rPh sb="63" eb="64">
      <t>ガク</t>
    </rPh>
    <rPh sb="68" eb="70">
      <t>カクニン</t>
    </rPh>
    <rPh sb="73" eb="74">
      <t>クダ</t>
    </rPh>
    <phoneticPr fontId="2"/>
  </si>
  <si>
    <t>当期損益1年換算値は計画損益の100%以上を達成していますが、修正値は80%に達していません。
売上総利益率の良化要因や減価償却額について確認をして下さい。</t>
    <rPh sb="0" eb="2">
      <t>トウキ</t>
    </rPh>
    <rPh sb="2" eb="4">
      <t>ソンエキ</t>
    </rPh>
    <rPh sb="5" eb="6">
      <t>ネン</t>
    </rPh>
    <rPh sb="6" eb="9">
      <t>カンサンチ</t>
    </rPh>
    <rPh sb="10" eb="12">
      <t>ケイカク</t>
    </rPh>
    <rPh sb="12" eb="14">
      <t>ソンエキ</t>
    </rPh>
    <rPh sb="19" eb="21">
      <t>イジョウ</t>
    </rPh>
    <rPh sb="22" eb="24">
      <t>タッセイ</t>
    </rPh>
    <rPh sb="31" eb="33">
      <t>シュウセイ</t>
    </rPh>
    <rPh sb="33" eb="34">
      <t>チ</t>
    </rPh>
    <rPh sb="39" eb="40">
      <t>タッ</t>
    </rPh>
    <rPh sb="48" eb="50">
      <t>ウリアゲ</t>
    </rPh>
    <rPh sb="50" eb="53">
      <t>ソウリエキ</t>
    </rPh>
    <rPh sb="53" eb="54">
      <t>リツ</t>
    </rPh>
    <rPh sb="55" eb="57">
      <t>リョウカ</t>
    </rPh>
    <rPh sb="57" eb="59">
      <t>ヨウイン</t>
    </rPh>
    <rPh sb="60" eb="62">
      <t>ゲンカ</t>
    </rPh>
    <rPh sb="62" eb="64">
      <t>ショウキャク</t>
    </rPh>
    <rPh sb="64" eb="65">
      <t>ガク</t>
    </rPh>
    <rPh sb="69" eb="71">
      <t>カクニン</t>
    </rPh>
    <rPh sb="74" eb="75">
      <t>クダ</t>
    </rPh>
    <phoneticPr fontId="2"/>
  </si>
  <si>
    <t>試算表の1年換算では計画値を超過・達成しています。</t>
    <rPh sb="0" eb="3">
      <t>シサンヒョウ</t>
    </rPh>
    <rPh sb="5" eb="6">
      <t>トシ</t>
    </rPh>
    <rPh sb="6" eb="7">
      <t>マサトシ</t>
    </rPh>
    <rPh sb="10" eb="13">
      <t>ケイカクチ</t>
    </rPh>
    <rPh sb="14" eb="16">
      <t>チョウカ</t>
    </rPh>
    <rPh sb="17" eb="19">
      <t>タッセイ</t>
    </rPh>
    <phoneticPr fontId="2"/>
  </si>
  <si>
    <t>試算表の1年換算では計画値の90%以上となっています。</t>
    <rPh sb="0" eb="3">
      <t>シサンヒョウ</t>
    </rPh>
    <rPh sb="5" eb="6">
      <t>トシ</t>
    </rPh>
    <rPh sb="6" eb="7">
      <t>マサトシ</t>
    </rPh>
    <rPh sb="10" eb="13">
      <t>ケイカクチ</t>
    </rPh>
    <rPh sb="17" eb="19">
      <t>イジョウ</t>
    </rPh>
    <phoneticPr fontId="2"/>
  </si>
  <si>
    <t>試算表の1年修正では計画値を超過・達成しています。</t>
    <rPh sb="0" eb="3">
      <t>シサンヒョウ</t>
    </rPh>
    <rPh sb="5" eb="6">
      <t>ネン</t>
    </rPh>
    <rPh sb="6" eb="8">
      <t>シュウセイ</t>
    </rPh>
    <rPh sb="10" eb="13">
      <t>ケイカクチ</t>
    </rPh>
    <rPh sb="14" eb="16">
      <t>チョウカ</t>
    </rPh>
    <rPh sb="17" eb="19">
      <t>タッセイ</t>
    </rPh>
    <phoneticPr fontId="2"/>
  </si>
  <si>
    <t>試算表の1年修正では計画値の90%以上となっています。</t>
    <rPh sb="0" eb="3">
      <t>シサンヒョウ</t>
    </rPh>
    <rPh sb="5" eb="6">
      <t>ネン</t>
    </rPh>
    <rPh sb="6" eb="8">
      <t>シュウセイ</t>
    </rPh>
    <rPh sb="10" eb="13">
      <t>ケイカクチ</t>
    </rPh>
    <rPh sb="17" eb="19">
      <t>イジョウ</t>
    </rPh>
    <phoneticPr fontId="2"/>
  </si>
  <si>
    <t>試算表の1年修正がﾏｲﾅｽとなっています。</t>
    <rPh sb="0" eb="3">
      <t>シサンヒョウ</t>
    </rPh>
    <rPh sb="5" eb="6">
      <t>ネン</t>
    </rPh>
    <rPh sb="6" eb="8">
      <t>シュウセイ</t>
    </rPh>
    <phoneticPr fontId="2"/>
  </si>
  <si>
    <t>お客様名</t>
    <rPh sb="1" eb="3">
      <t>キャクサマ</t>
    </rPh>
    <rPh sb="3" eb="4">
      <t>ナ</t>
    </rPh>
    <phoneticPr fontId="3"/>
  </si>
  <si>
    <t>ヶ月間</t>
    <rPh sb="1" eb="2">
      <t>ゲツ</t>
    </rPh>
    <rPh sb="2" eb="3">
      <t>カン</t>
    </rPh>
    <phoneticPr fontId="3"/>
  </si>
  <si>
    <t>試算表の分析　</t>
    <rPh sb="0" eb="3">
      <t>シサンヒョウ</t>
    </rPh>
    <rPh sb="4" eb="6">
      <t>ブンセキ</t>
    </rPh>
    <phoneticPr fontId="5"/>
  </si>
  <si>
    <r>
      <t>売上総利益率が試算表では</t>
    </r>
    <r>
      <rPr>
        <sz val="10"/>
        <color indexed="10"/>
        <rFont val="ＭＳ 明朝"/>
        <family val="1"/>
        <charset val="128"/>
      </rPr>
      <t>計画</t>
    </r>
    <r>
      <rPr>
        <sz val="10"/>
        <rFont val="ＭＳ 明朝"/>
        <family val="1"/>
        <charset val="128"/>
      </rPr>
      <t>比10%以上悪化しており要因の把握と今後の見通しの具体的な聴取が必要です。</t>
    </r>
    <rPh sb="0" eb="2">
      <t>ウリアゲ</t>
    </rPh>
    <rPh sb="2" eb="5">
      <t>ソウリエキ</t>
    </rPh>
    <rPh sb="5" eb="6">
      <t>リツ</t>
    </rPh>
    <rPh sb="7" eb="10">
      <t>シサンヒョウ</t>
    </rPh>
    <rPh sb="12" eb="14">
      <t>ケイカク</t>
    </rPh>
    <rPh sb="14" eb="15">
      <t>ヒ</t>
    </rPh>
    <rPh sb="18" eb="20">
      <t>イジョウ</t>
    </rPh>
    <rPh sb="20" eb="22">
      <t>アッカ</t>
    </rPh>
    <rPh sb="26" eb="28">
      <t>ヨウイン</t>
    </rPh>
    <rPh sb="29" eb="31">
      <t>ハアク</t>
    </rPh>
    <rPh sb="32" eb="34">
      <t>コンゴ</t>
    </rPh>
    <rPh sb="35" eb="37">
      <t>ミトオ</t>
    </rPh>
    <rPh sb="39" eb="42">
      <t>グタイテキ</t>
    </rPh>
    <rPh sb="43" eb="45">
      <t>チョウシュ</t>
    </rPh>
    <rPh sb="46" eb="48">
      <t>ヒツヨウ</t>
    </rPh>
    <phoneticPr fontId="5"/>
  </si>
  <si>
    <r>
      <t>売上総利益率が試算表では</t>
    </r>
    <r>
      <rPr>
        <sz val="10"/>
        <color indexed="10"/>
        <rFont val="ＭＳ 明朝"/>
        <family val="1"/>
        <charset val="128"/>
      </rPr>
      <t>計画</t>
    </r>
    <r>
      <rPr>
        <sz val="10"/>
        <rFont val="ＭＳ 明朝"/>
        <family val="1"/>
        <charset val="128"/>
      </rPr>
      <t>比5%以上悪化しており要因の把握と今後の見通しの聴取が必要です。</t>
    </r>
    <rPh sb="0" eb="2">
      <t>ウリアゲ</t>
    </rPh>
    <rPh sb="2" eb="5">
      <t>ソウリエキ</t>
    </rPh>
    <rPh sb="5" eb="6">
      <t>リツ</t>
    </rPh>
    <rPh sb="7" eb="10">
      <t>シサンヒョウ</t>
    </rPh>
    <rPh sb="12" eb="14">
      <t>ケイカク</t>
    </rPh>
    <rPh sb="14" eb="15">
      <t>ヒ</t>
    </rPh>
    <rPh sb="17" eb="19">
      <t>イジョウ</t>
    </rPh>
    <rPh sb="19" eb="21">
      <t>アッカ</t>
    </rPh>
    <rPh sb="25" eb="27">
      <t>ヨウイン</t>
    </rPh>
    <rPh sb="28" eb="30">
      <t>ハアク</t>
    </rPh>
    <rPh sb="31" eb="33">
      <t>コンゴ</t>
    </rPh>
    <rPh sb="34" eb="36">
      <t>ミトオ</t>
    </rPh>
    <rPh sb="38" eb="40">
      <t>チョウシュ</t>
    </rPh>
    <rPh sb="41" eb="43">
      <t>ヒツヨウ</t>
    </rPh>
    <phoneticPr fontId="5"/>
  </si>
  <si>
    <r>
      <t>売上総利益率が試算表では</t>
    </r>
    <r>
      <rPr>
        <sz val="10"/>
        <color indexed="10"/>
        <rFont val="ＭＳ 明朝"/>
        <family val="1"/>
        <charset val="128"/>
      </rPr>
      <t>計画</t>
    </r>
    <r>
      <rPr>
        <sz val="10"/>
        <rFont val="ＭＳ 明朝"/>
        <family val="1"/>
        <charset val="128"/>
      </rPr>
      <t>比良化しており要因の把握が必要です。総利益率は収益の入口値・率であり慎重な検証が必要です。なお「修正売上総利益額」は</t>
    </r>
    <r>
      <rPr>
        <sz val="10"/>
        <color indexed="10"/>
        <rFont val="ＭＳ 明朝"/>
        <family val="1"/>
        <charset val="128"/>
      </rPr>
      <t>計画</t>
    </r>
    <r>
      <rPr>
        <sz val="10"/>
        <rFont val="ＭＳ 明朝"/>
        <family val="1"/>
        <charset val="128"/>
      </rPr>
      <t>総利益率で算出しています。</t>
    </r>
    <rPh sb="0" eb="2">
      <t>ウリアゲ</t>
    </rPh>
    <rPh sb="2" eb="5">
      <t>ソウリエキ</t>
    </rPh>
    <rPh sb="5" eb="6">
      <t>リツ</t>
    </rPh>
    <rPh sb="7" eb="10">
      <t>シサンヒョウ</t>
    </rPh>
    <rPh sb="12" eb="14">
      <t>ケイカク</t>
    </rPh>
    <rPh sb="14" eb="15">
      <t>ヒ</t>
    </rPh>
    <rPh sb="15" eb="17">
      <t>リョウカ</t>
    </rPh>
    <rPh sb="21" eb="23">
      <t>ヨウイン</t>
    </rPh>
    <rPh sb="24" eb="26">
      <t>ハアク</t>
    </rPh>
    <rPh sb="27" eb="29">
      <t>ヒツヨウ</t>
    </rPh>
    <rPh sb="32" eb="35">
      <t>ソウリエキ</t>
    </rPh>
    <rPh sb="35" eb="36">
      <t>リツ</t>
    </rPh>
    <rPh sb="37" eb="39">
      <t>シュウエキ</t>
    </rPh>
    <rPh sb="40" eb="42">
      <t>イリグチ</t>
    </rPh>
    <rPh sb="42" eb="43">
      <t>チ</t>
    </rPh>
    <rPh sb="44" eb="45">
      <t>リツ</t>
    </rPh>
    <rPh sb="48" eb="50">
      <t>シンチョウ</t>
    </rPh>
    <rPh sb="51" eb="53">
      <t>ケンショウ</t>
    </rPh>
    <rPh sb="62" eb="64">
      <t>シュウセイ</t>
    </rPh>
    <rPh sb="64" eb="66">
      <t>ウリアゲ</t>
    </rPh>
    <rPh sb="66" eb="69">
      <t>ソウリエキ</t>
    </rPh>
    <rPh sb="69" eb="70">
      <t>ガク</t>
    </rPh>
    <rPh sb="72" eb="74">
      <t>ケイカク</t>
    </rPh>
    <rPh sb="74" eb="77">
      <t>ソウリエキ</t>
    </rPh>
    <rPh sb="77" eb="78">
      <t>リツ</t>
    </rPh>
    <rPh sb="79" eb="81">
      <t>サンシュツ</t>
    </rPh>
    <phoneticPr fontId="5"/>
  </si>
  <si>
    <r>
      <t>売上総利益率が試算表では</t>
    </r>
    <r>
      <rPr>
        <sz val="10"/>
        <color indexed="10"/>
        <rFont val="ＭＳ 明朝"/>
        <family val="1"/>
        <charset val="128"/>
      </rPr>
      <t>計画</t>
    </r>
    <r>
      <rPr>
        <sz val="10"/>
        <rFont val="ＭＳ 明朝"/>
        <family val="1"/>
        <charset val="128"/>
      </rPr>
      <t>比5%以上良化しており要因の把握が必要です。なお「修正売上総利益額」は</t>
    </r>
    <r>
      <rPr>
        <sz val="10"/>
        <color indexed="10"/>
        <rFont val="ＭＳ 明朝"/>
        <family val="1"/>
        <charset val="128"/>
      </rPr>
      <t>計画</t>
    </r>
    <r>
      <rPr>
        <sz val="10"/>
        <rFont val="ＭＳ 明朝"/>
        <family val="1"/>
        <charset val="128"/>
      </rPr>
      <t>総利益率で算出しています。</t>
    </r>
    <rPh sb="0" eb="2">
      <t>ウリアゲ</t>
    </rPh>
    <rPh sb="2" eb="5">
      <t>ソウリエキ</t>
    </rPh>
    <rPh sb="5" eb="6">
      <t>リツ</t>
    </rPh>
    <rPh sb="7" eb="10">
      <t>シサンヒョウ</t>
    </rPh>
    <rPh sb="12" eb="14">
      <t>ケイカク</t>
    </rPh>
    <rPh sb="14" eb="15">
      <t>ヒ</t>
    </rPh>
    <rPh sb="17" eb="19">
      <t>イジョウ</t>
    </rPh>
    <rPh sb="19" eb="21">
      <t>リョウカ</t>
    </rPh>
    <rPh sb="25" eb="27">
      <t>ヨウイン</t>
    </rPh>
    <rPh sb="28" eb="30">
      <t>ハアク</t>
    </rPh>
    <rPh sb="31" eb="33">
      <t>ヒツヨウ</t>
    </rPh>
    <rPh sb="39" eb="41">
      <t>シュウセイ</t>
    </rPh>
    <rPh sb="41" eb="43">
      <t>ウリアゲ</t>
    </rPh>
    <rPh sb="43" eb="46">
      <t>ソウリエキ</t>
    </rPh>
    <rPh sb="46" eb="47">
      <t>ガク</t>
    </rPh>
    <rPh sb="49" eb="51">
      <t>ケイカク</t>
    </rPh>
    <rPh sb="51" eb="54">
      <t>ソウリエキ</t>
    </rPh>
    <rPh sb="54" eb="55">
      <t>リツ</t>
    </rPh>
    <rPh sb="56" eb="58">
      <t>サンシュツ</t>
    </rPh>
    <phoneticPr fontId="5"/>
  </si>
  <si>
    <r>
      <t>販管費率が5%以上減少しており、①</t>
    </r>
    <r>
      <rPr>
        <sz val="10"/>
        <color indexed="10"/>
        <rFont val="ＭＳ 明朝"/>
        <family val="1"/>
        <charset val="128"/>
      </rPr>
      <t>計画</t>
    </r>
    <r>
      <rPr>
        <sz val="10"/>
        <rFont val="ＭＳ 明朝"/>
        <family val="1"/>
        <charset val="128"/>
      </rPr>
      <t>販管費額大口５項目を比較する ②改善理由を確認する･･改善理由の合理性を検討してください。</t>
    </r>
    <rPh sb="0" eb="3">
      <t>ハンカンヒ</t>
    </rPh>
    <rPh sb="3" eb="4">
      <t>リツ</t>
    </rPh>
    <rPh sb="7" eb="9">
      <t>イジョウ</t>
    </rPh>
    <rPh sb="9" eb="11">
      <t>ゲンショウ</t>
    </rPh>
    <rPh sb="17" eb="19">
      <t>ケイカク</t>
    </rPh>
    <rPh sb="19" eb="22">
      <t>ハンカンヒ</t>
    </rPh>
    <rPh sb="22" eb="23">
      <t>ガク</t>
    </rPh>
    <rPh sb="23" eb="25">
      <t>オオグチ</t>
    </rPh>
    <rPh sb="26" eb="28">
      <t>コウモク</t>
    </rPh>
    <rPh sb="29" eb="31">
      <t>ヒカク</t>
    </rPh>
    <rPh sb="35" eb="37">
      <t>カイゼン</t>
    </rPh>
    <rPh sb="37" eb="39">
      <t>リユウ</t>
    </rPh>
    <rPh sb="40" eb="42">
      <t>カクニン</t>
    </rPh>
    <rPh sb="46" eb="48">
      <t>カイゼン</t>
    </rPh>
    <rPh sb="48" eb="50">
      <t>リユウ</t>
    </rPh>
    <rPh sb="51" eb="54">
      <t>ゴウリセイ</t>
    </rPh>
    <rPh sb="55" eb="57">
      <t>ケントウ</t>
    </rPh>
    <phoneticPr fontId="5"/>
  </si>
  <si>
    <r>
      <t>販管費率が10%以上減少しており、①</t>
    </r>
    <r>
      <rPr>
        <sz val="10"/>
        <color indexed="10"/>
        <rFont val="ＭＳ 明朝"/>
        <family val="1"/>
        <charset val="128"/>
      </rPr>
      <t>計画</t>
    </r>
    <r>
      <rPr>
        <sz val="10"/>
        <rFont val="ＭＳ 明朝"/>
        <family val="1"/>
        <charset val="128"/>
      </rPr>
      <t>販管費額大口５項目を比較する ②改善理由を確認する･･改善理由の合理性を検討してください。</t>
    </r>
    <rPh sb="0" eb="3">
      <t>ハンカンヒ</t>
    </rPh>
    <rPh sb="3" eb="4">
      <t>リツ</t>
    </rPh>
    <rPh sb="8" eb="10">
      <t>イジョウ</t>
    </rPh>
    <rPh sb="10" eb="12">
      <t>ゲンショウ</t>
    </rPh>
    <rPh sb="20" eb="23">
      <t>ハンカンヒ</t>
    </rPh>
    <rPh sb="23" eb="24">
      <t>ガク</t>
    </rPh>
    <rPh sb="24" eb="26">
      <t>オオグチ</t>
    </rPh>
    <rPh sb="27" eb="29">
      <t>コウモク</t>
    </rPh>
    <rPh sb="30" eb="32">
      <t>ヒカク</t>
    </rPh>
    <rPh sb="36" eb="38">
      <t>カイゼン</t>
    </rPh>
    <rPh sb="38" eb="40">
      <t>リユウ</t>
    </rPh>
    <rPh sb="41" eb="43">
      <t>カクニン</t>
    </rPh>
    <rPh sb="47" eb="49">
      <t>カイゼン</t>
    </rPh>
    <rPh sb="49" eb="51">
      <t>リユウ</t>
    </rPh>
    <rPh sb="52" eb="55">
      <t>ゴウリセイ</t>
    </rPh>
    <rPh sb="56" eb="58">
      <t>ケントウ</t>
    </rPh>
    <phoneticPr fontId="5"/>
  </si>
  <si>
    <r>
      <t>販管費率が15%以上減少しており、異常な状態です。 ①</t>
    </r>
    <r>
      <rPr>
        <sz val="10"/>
        <color indexed="10"/>
        <rFont val="ＭＳ 明朝"/>
        <family val="1"/>
        <charset val="128"/>
      </rPr>
      <t>計画</t>
    </r>
    <r>
      <rPr>
        <sz val="10"/>
        <rFont val="ＭＳ 明朝"/>
        <family val="1"/>
        <charset val="128"/>
      </rPr>
      <t>販管費額大口５項目を比較する ②改善理由を確認する･･改善理由の合理性を検討してください。</t>
    </r>
    <rPh sb="0" eb="3">
      <t>ハンカンヒ</t>
    </rPh>
    <rPh sb="3" eb="4">
      <t>リツ</t>
    </rPh>
    <rPh sb="8" eb="10">
      <t>イジョウ</t>
    </rPh>
    <rPh sb="10" eb="12">
      <t>ゲンショウ</t>
    </rPh>
    <rPh sb="29" eb="32">
      <t>ハンカンヒ</t>
    </rPh>
    <rPh sb="32" eb="33">
      <t>ガク</t>
    </rPh>
    <rPh sb="33" eb="35">
      <t>オオグチ</t>
    </rPh>
    <rPh sb="36" eb="38">
      <t>コウモク</t>
    </rPh>
    <rPh sb="39" eb="41">
      <t>ヒカク</t>
    </rPh>
    <rPh sb="45" eb="47">
      <t>カイゼン</t>
    </rPh>
    <rPh sb="47" eb="49">
      <t>リユウ</t>
    </rPh>
    <rPh sb="50" eb="52">
      <t>カクニン</t>
    </rPh>
    <rPh sb="56" eb="58">
      <t>カイゼン</t>
    </rPh>
    <rPh sb="58" eb="60">
      <t>リユウ</t>
    </rPh>
    <rPh sb="61" eb="64">
      <t>ゴウリセイ</t>
    </rPh>
    <rPh sb="65" eb="67">
      <t>ケントウ</t>
    </rPh>
    <phoneticPr fontId="5"/>
  </si>
  <si>
    <r>
      <t>販管費率が20%以上減少しており、異常な状態です。 ①</t>
    </r>
    <r>
      <rPr>
        <sz val="10"/>
        <color indexed="10"/>
        <rFont val="ＭＳ 明朝"/>
        <family val="1"/>
        <charset val="128"/>
      </rPr>
      <t>計画</t>
    </r>
    <r>
      <rPr>
        <sz val="10"/>
        <rFont val="ＭＳ 明朝"/>
        <family val="1"/>
        <charset val="128"/>
      </rPr>
      <t>販管費額大口５項目を比較する ②改善理由を確認する･･改善理由の合理性を検討してください。</t>
    </r>
    <rPh sb="0" eb="3">
      <t>ハンカンヒ</t>
    </rPh>
    <rPh sb="3" eb="4">
      <t>リツ</t>
    </rPh>
    <rPh sb="8" eb="10">
      <t>イジョウ</t>
    </rPh>
    <rPh sb="10" eb="12">
      <t>ゲンショウ</t>
    </rPh>
    <rPh sb="29" eb="32">
      <t>ハンカンヒ</t>
    </rPh>
    <rPh sb="32" eb="33">
      <t>ガク</t>
    </rPh>
    <rPh sb="33" eb="35">
      <t>オオグチ</t>
    </rPh>
    <rPh sb="36" eb="38">
      <t>コウモク</t>
    </rPh>
    <rPh sb="39" eb="41">
      <t>ヒカク</t>
    </rPh>
    <rPh sb="45" eb="47">
      <t>カイゼン</t>
    </rPh>
    <rPh sb="47" eb="49">
      <t>リユウ</t>
    </rPh>
    <rPh sb="50" eb="52">
      <t>カクニン</t>
    </rPh>
    <rPh sb="56" eb="58">
      <t>カイゼン</t>
    </rPh>
    <rPh sb="58" eb="60">
      <t>リユウ</t>
    </rPh>
    <rPh sb="61" eb="64">
      <t>ゴウリセイ</t>
    </rPh>
    <rPh sb="65" eb="67">
      <t>ケントウ</t>
    </rPh>
    <phoneticPr fontId="5"/>
  </si>
  <si>
    <r>
      <t>販管費率が25%以上減少しており、異常な状態です。 ①</t>
    </r>
    <r>
      <rPr>
        <sz val="10"/>
        <color indexed="10"/>
        <rFont val="ＭＳ 明朝"/>
        <family val="1"/>
        <charset val="128"/>
      </rPr>
      <t>計画</t>
    </r>
    <r>
      <rPr>
        <sz val="10"/>
        <rFont val="ＭＳ 明朝"/>
        <family val="1"/>
        <charset val="128"/>
      </rPr>
      <t>販管費額大口５項目を比較する ②改善理由を確認する･･改善理由の合理性を検討してください。</t>
    </r>
    <rPh sb="0" eb="3">
      <t>ハンカンヒ</t>
    </rPh>
    <rPh sb="3" eb="4">
      <t>リツ</t>
    </rPh>
    <rPh sb="8" eb="10">
      <t>イジョウ</t>
    </rPh>
    <rPh sb="10" eb="12">
      <t>ゲンショウ</t>
    </rPh>
    <rPh sb="17" eb="19">
      <t>イジョウ</t>
    </rPh>
    <rPh sb="20" eb="22">
      <t>ジョウタイ</t>
    </rPh>
    <rPh sb="29" eb="32">
      <t>ハンカンヒ</t>
    </rPh>
    <rPh sb="32" eb="33">
      <t>ガク</t>
    </rPh>
    <rPh sb="33" eb="35">
      <t>オオグチ</t>
    </rPh>
    <rPh sb="36" eb="38">
      <t>コウモク</t>
    </rPh>
    <rPh sb="39" eb="41">
      <t>ヒカク</t>
    </rPh>
    <rPh sb="45" eb="47">
      <t>カイゼン</t>
    </rPh>
    <rPh sb="47" eb="49">
      <t>リユウ</t>
    </rPh>
    <rPh sb="50" eb="52">
      <t>カクニン</t>
    </rPh>
    <rPh sb="56" eb="58">
      <t>カイゼン</t>
    </rPh>
    <rPh sb="58" eb="60">
      <t>リユウ</t>
    </rPh>
    <rPh sb="61" eb="64">
      <t>ゴウリセイ</t>
    </rPh>
    <rPh sb="65" eb="67">
      <t>ケントウ</t>
    </rPh>
    <phoneticPr fontId="5"/>
  </si>
  <si>
    <r>
      <t>減価償却額が</t>
    </r>
    <r>
      <rPr>
        <sz val="10"/>
        <color indexed="10"/>
        <rFont val="ＭＳ 明朝"/>
        <family val="1"/>
        <charset val="128"/>
      </rPr>
      <t>計画</t>
    </r>
    <r>
      <rPr>
        <sz val="10"/>
        <rFont val="ＭＳ 明朝"/>
        <family val="1"/>
        <charset val="128"/>
      </rPr>
      <t>の80%以下です。</t>
    </r>
    <r>
      <rPr>
        <sz val="10"/>
        <color indexed="10"/>
        <rFont val="ＭＳ 明朝"/>
        <family val="1"/>
        <charset val="128"/>
      </rPr>
      <t>計画</t>
    </r>
    <r>
      <rPr>
        <sz val="10"/>
        <rFont val="ＭＳ 明朝"/>
        <family val="1"/>
        <charset val="128"/>
      </rPr>
      <t>減価償却額を「修正減価償却額」とします。　(注意)　製造原価の減価償却については、売上総利益率で検証をしていますので､販管費の減価償却額だけを「販管費内.減価償却」欄に入力して下さい。</t>
    </r>
    <rPh sb="0" eb="2">
      <t>ゲンカ</t>
    </rPh>
    <rPh sb="2" eb="4">
      <t>ショウキャク</t>
    </rPh>
    <rPh sb="4" eb="5">
      <t>ガク</t>
    </rPh>
    <rPh sb="12" eb="14">
      <t>イカ</t>
    </rPh>
    <phoneticPr fontId="5"/>
  </si>
  <si>
    <r>
      <t>減価償却額が試算表に計上されていません。　</t>
    </r>
    <r>
      <rPr>
        <sz val="10"/>
        <color indexed="10"/>
        <rFont val="ＭＳ 明朝"/>
        <family val="1"/>
        <charset val="128"/>
      </rPr>
      <t>計画</t>
    </r>
    <r>
      <rPr>
        <sz val="10"/>
        <rFont val="ＭＳ 明朝"/>
        <family val="1"/>
        <charset val="128"/>
      </rPr>
      <t>減価償却額を「修正減価償却額」とします。　(注意)　製造原価の減価償却については、売上総利益率で検証をしていますので､販管費の減価償却額だけを「販管費内.減価償却」欄に入力して下さい。</t>
    </r>
    <rPh sb="0" eb="2">
      <t>ゲンカ</t>
    </rPh>
    <rPh sb="2" eb="4">
      <t>ショウキャク</t>
    </rPh>
    <rPh sb="4" eb="5">
      <t>ガク</t>
    </rPh>
    <rPh sb="6" eb="8">
      <t>シサン</t>
    </rPh>
    <rPh sb="8" eb="9">
      <t>ヒョウ</t>
    </rPh>
    <rPh sb="10" eb="12">
      <t>ケイジョウ</t>
    </rPh>
    <rPh sb="23" eb="25">
      <t>ゲンカ</t>
    </rPh>
    <rPh sb="25" eb="28">
      <t>ショウキャクガク</t>
    </rPh>
    <rPh sb="30" eb="32">
      <t>シュウセイ</t>
    </rPh>
    <rPh sb="32" eb="34">
      <t>ゲンカ</t>
    </rPh>
    <rPh sb="34" eb="37">
      <t>ショウキャクガク</t>
    </rPh>
    <rPh sb="95" eb="98">
      <t>ハンカンヒ</t>
    </rPh>
    <rPh sb="98" eb="99">
      <t>ウチ</t>
    </rPh>
    <rPh sb="105" eb="106">
      <t>ラン</t>
    </rPh>
    <phoneticPr fontId="5"/>
  </si>
  <si>
    <r>
      <t>総利益率が良化しており</t>
    </r>
    <r>
      <rPr>
        <sz val="10"/>
        <color indexed="10"/>
        <rFont val="ＭＳ 明朝"/>
        <family val="1"/>
        <charset val="128"/>
      </rPr>
      <t>計画</t>
    </r>
    <r>
      <rPr>
        <sz val="10"/>
        <color indexed="8"/>
        <rFont val="ＭＳ 明朝"/>
        <family val="1"/>
        <charset val="128"/>
      </rPr>
      <t>総利益率で算出し修正欄に表示します</t>
    </r>
    <rPh sb="0" eb="3">
      <t>ソウリエキ</t>
    </rPh>
    <rPh sb="3" eb="4">
      <t>リツ</t>
    </rPh>
    <rPh sb="5" eb="7">
      <t>リョウカ</t>
    </rPh>
    <rPh sb="13" eb="16">
      <t>ソウリエキ</t>
    </rPh>
    <rPh sb="16" eb="17">
      <t>リツ</t>
    </rPh>
    <rPh sb="18" eb="20">
      <t>サンシュツ</t>
    </rPh>
    <rPh sb="21" eb="23">
      <t>シュウセイ</t>
    </rPh>
    <rPh sb="23" eb="24">
      <t>ラン</t>
    </rPh>
    <rPh sb="25" eb="27">
      <t>ヒョウジ</t>
    </rPh>
    <phoneticPr fontId="5"/>
  </si>
  <si>
    <r>
      <t>試算表に減価償却の計上がなく、</t>
    </r>
    <r>
      <rPr>
        <sz val="10"/>
        <color indexed="10"/>
        <rFont val="ＭＳ 明朝"/>
        <family val="1"/>
        <charset val="128"/>
      </rPr>
      <t>計画</t>
    </r>
    <r>
      <rPr>
        <sz val="10"/>
        <color indexed="8"/>
        <rFont val="ＭＳ 明朝"/>
        <family val="1"/>
        <charset val="128"/>
      </rPr>
      <t>償却額を修正欄に</t>
    </r>
    <r>
      <rPr>
        <sz val="10"/>
        <color indexed="10"/>
        <rFont val="ＭＳ 明朝"/>
        <family val="1"/>
        <charset val="128"/>
      </rPr>
      <t>表示</t>
    </r>
    <r>
      <rPr>
        <sz val="10"/>
        <color indexed="8"/>
        <rFont val="ＭＳ 明朝"/>
        <family val="1"/>
        <charset val="128"/>
      </rPr>
      <t>します</t>
    </r>
    <rPh sb="0" eb="3">
      <t>シサンヒョウ</t>
    </rPh>
    <rPh sb="4" eb="6">
      <t>ゲンカ</t>
    </rPh>
    <rPh sb="6" eb="8">
      <t>ショウキャク</t>
    </rPh>
    <rPh sb="9" eb="11">
      <t>ケイジョウ</t>
    </rPh>
    <rPh sb="17" eb="20">
      <t>ショウキャクガク</t>
    </rPh>
    <rPh sb="21" eb="23">
      <t>シュウセイ</t>
    </rPh>
    <rPh sb="23" eb="24">
      <t>ラン</t>
    </rPh>
    <rPh sb="25" eb="27">
      <t>ヒョウジ</t>
    </rPh>
    <phoneticPr fontId="3"/>
  </si>
  <si>
    <r>
      <rPr>
        <sz val="10"/>
        <color indexed="10"/>
        <rFont val="ＭＳ 明朝"/>
        <family val="1"/>
        <charset val="128"/>
      </rPr>
      <t>計画</t>
    </r>
    <r>
      <rPr>
        <sz val="10"/>
        <color indexed="8"/>
        <rFont val="ＭＳ 明朝"/>
        <family val="1"/>
        <charset val="128"/>
      </rPr>
      <t>減価償却額の</t>
    </r>
    <r>
      <rPr>
        <sz val="10"/>
        <color indexed="10"/>
        <rFont val="ＭＳ 明朝"/>
        <family val="1"/>
        <charset val="128"/>
      </rPr>
      <t>80%以下</t>
    </r>
    <r>
      <rPr>
        <sz val="10"/>
        <color indexed="8"/>
        <rFont val="ＭＳ 明朝"/>
        <family val="1"/>
        <charset val="128"/>
      </rPr>
      <t>です、</t>
    </r>
    <r>
      <rPr>
        <sz val="10"/>
        <color indexed="10"/>
        <rFont val="ＭＳ 明朝"/>
        <family val="1"/>
        <charset val="128"/>
      </rPr>
      <t>計画</t>
    </r>
    <r>
      <rPr>
        <sz val="10"/>
        <color indexed="8"/>
        <rFont val="ＭＳ 明朝"/>
        <family val="1"/>
        <charset val="128"/>
      </rPr>
      <t>償却額を修正欄に</t>
    </r>
    <r>
      <rPr>
        <sz val="10"/>
        <color indexed="10"/>
        <rFont val="ＭＳ 明朝"/>
        <family val="1"/>
        <charset val="128"/>
      </rPr>
      <t>表示</t>
    </r>
    <r>
      <rPr>
        <sz val="10"/>
        <color indexed="8"/>
        <rFont val="ＭＳ 明朝"/>
        <family val="1"/>
        <charset val="128"/>
      </rPr>
      <t>します</t>
    </r>
    <rPh sb="0" eb="2">
      <t>ケイカク</t>
    </rPh>
    <rPh sb="2" eb="4">
      <t>ゲンカ</t>
    </rPh>
    <rPh sb="4" eb="6">
      <t>ショウキャク</t>
    </rPh>
    <rPh sb="6" eb="7">
      <t>ガク</t>
    </rPh>
    <rPh sb="11" eb="13">
      <t>イカ</t>
    </rPh>
    <rPh sb="26" eb="28">
      <t>ヒョウジ</t>
    </rPh>
    <phoneticPr fontId="2"/>
  </si>
  <si>
    <r>
      <t>試算表段階から赤字です。</t>
    </r>
    <r>
      <rPr>
        <sz val="10"/>
        <color indexed="10"/>
        <rFont val="ＭＳ 明朝"/>
        <family val="1"/>
        <charset val="128"/>
      </rPr>
      <t>計画内容を</t>
    </r>
    <r>
      <rPr>
        <sz val="10"/>
        <rFont val="ＭＳ 明朝"/>
        <family val="1"/>
        <charset val="128"/>
      </rPr>
      <t>確認して下さい。</t>
    </r>
    <rPh sb="0" eb="2">
      <t>シサン</t>
    </rPh>
    <rPh sb="2" eb="3">
      <t>ヒョウ</t>
    </rPh>
    <rPh sb="3" eb="5">
      <t>ダンカイ</t>
    </rPh>
    <rPh sb="7" eb="9">
      <t>アカジ</t>
    </rPh>
    <rPh sb="12" eb="14">
      <t>ケイカク</t>
    </rPh>
    <rPh sb="14" eb="16">
      <t>ナイヨウ</t>
    </rPh>
    <rPh sb="17" eb="19">
      <t>カクニン</t>
    </rPh>
    <rPh sb="21" eb="22">
      <t>クダ</t>
    </rPh>
    <phoneticPr fontId="2"/>
  </si>
  <si>
    <t>社長分析欄</t>
    <rPh sb="0" eb="2">
      <t>シャチョウ</t>
    </rPh>
    <rPh sb="2" eb="4">
      <t>ブンセキ</t>
    </rPh>
    <rPh sb="4" eb="5">
      <t>ラン</t>
    </rPh>
    <phoneticPr fontId="2"/>
  </si>
  <si>
    <r>
      <t>試算表の1年換算では計画値の80%以上となっていますが、不振(乖離)要因や決算時の予想を</t>
    </r>
    <r>
      <rPr>
        <sz val="10"/>
        <color indexed="60"/>
        <rFont val="ＭＳ 明朝"/>
        <family val="1"/>
        <charset val="128"/>
      </rPr>
      <t>社長分析</t>
    </r>
    <r>
      <rPr>
        <sz val="10"/>
        <rFont val="ＭＳ 明朝"/>
        <family val="1"/>
        <charset val="128"/>
      </rPr>
      <t>欄に記入してください。</t>
    </r>
    <rPh sb="0" eb="3">
      <t>シサンヒョウ</t>
    </rPh>
    <rPh sb="5" eb="6">
      <t>トシ</t>
    </rPh>
    <rPh sb="6" eb="7">
      <t>マサトシ</t>
    </rPh>
    <rPh sb="10" eb="13">
      <t>ケイカクチ</t>
    </rPh>
    <rPh sb="17" eb="19">
      <t>イジョウ</t>
    </rPh>
    <rPh sb="28" eb="30">
      <t>フシン</t>
    </rPh>
    <rPh sb="31" eb="33">
      <t>カイリ</t>
    </rPh>
    <rPh sb="34" eb="36">
      <t>ヨウイン</t>
    </rPh>
    <rPh sb="44" eb="46">
      <t>シャチョウ</t>
    </rPh>
    <rPh sb="46" eb="48">
      <t>ブンセキ</t>
    </rPh>
    <rPh sb="48" eb="49">
      <t>ラン</t>
    </rPh>
    <rPh sb="50" eb="52">
      <t>キニュウ</t>
    </rPh>
    <phoneticPr fontId="2"/>
  </si>
  <si>
    <r>
      <t>試算表の1年換算では計画値の80%を下回っており要因の分析とその要因が今後の計画に及ぼす影響、計画の進捗の見込みを</t>
    </r>
    <r>
      <rPr>
        <sz val="10"/>
        <color indexed="60"/>
        <rFont val="ＭＳ 明朝"/>
        <family val="1"/>
        <charset val="128"/>
      </rPr>
      <t>社長分析</t>
    </r>
    <r>
      <rPr>
        <sz val="10"/>
        <rFont val="ＭＳ 明朝"/>
        <family val="1"/>
        <charset val="128"/>
      </rPr>
      <t>欄に記入してください。</t>
    </r>
    <rPh sb="0" eb="3">
      <t>シサンヒョウ</t>
    </rPh>
    <rPh sb="5" eb="6">
      <t>トシ</t>
    </rPh>
    <rPh sb="6" eb="7">
      <t>マサトシ</t>
    </rPh>
    <rPh sb="10" eb="13">
      <t>ケイカクチ</t>
    </rPh>
    <rPh sb="18" eb="20">
      <t>シタマワ</t>
    </rPh>
    <rPh sb="24" eb="26">
      <t>ヨウイン</t>
    </rPh>
    <rPh sb="27" eb="29">
      <t>ブンセキ</t>
    </rPh>
    <rPh sb="32" eb="34">
      <t>ヨウイン</t>
    </rPh>
    <rPh sb="35" eb="37">
      <t>コンゴ</t>
    </rPh>
    <rPh sb="38" eb="40">
      <t>ケイカク</t>
    </rPh>
    <rPh sb="41" eb="42">
      <t>オヨ</t>
    </rPh>
    <rPh sb="44" eb="46">
      <t>エイキョウ</t>
    </rPh>
    <rPh sb="47" eb="49">
      <t>ケイカク</t>
    </rPh>
    <rPh sb="50" eb="52">
      <t>シンチョク</t>
    </rPh>
    <rPh sb="53" eb="55">
      <t>ミコ</t>
    </rPh>
    <rPh sb="57" eb="59">
      <t>シャチョウ</t>
    </rPh>
    <rPh sb="59" eb="61">
      <t>ブンセキ</t>
    </rPh>
    <rPh sb="61" eb="62">
      <t>ラン</t>
    </rPh>
    <rPh sb="63" eb="65">
      <t>キニュウ</t>
    </rPh>
    <phoneticPr fontId="2"/>
  </si>
  <si>
    <r>
      <t>損益計画がﾏｲﾅｽであり進捗率は表示しません。</t>
    </r>
    <r>
      <rPr>
        <sz val="10"/>
        <color indexed="60"/>
        <rFont val="ＭＳ 明朝"/>
        <family val="1"/>
        <charset val="128"/>
      </rPr>
      <t>社長の</t>
    </r>
    <r>
      <rPr>
        <sz val="10"/>
        <rFont val="ＭＳ 明朝"/>
        <family val="1"/>
        <charset val="128"/>
      </rPr>
      <t>評価を分析欄に記入して下さい。</t>
    </r>
    <rPh sb="0" eb="2">
      <t>ソンエキ</t>
    </rPh>
    <rPh sb="2" eb="4">
      <t>ケイカク</t>
    </rPh>
    <rPh sb="12" eb="15">
      <t>シンチョクリツ</t>
    </rPh>
    <rPh sb="16" eb="18">
      <t>ヒョウジ</t>
    </rPh>
    <rPh sb="23" eb="25">
      <t>シャチョウ</t>
    </rPh>
    <rPh sb="26" eb="28">
      <t>ヒョウカ</t>
    </rPh>
    <rPh sb="29" eb="31">
      <t>ブンセキ</t>
    </rPh>
    <rPh sb="31" eb="32">
      <t>ラン</t>
    </rPh>
    <rPh sb="33" eb="35">
      <t>キニュウ</t>
    </rPh>
    <rPh sb="37" eb="38">
      <t>クダ</t>
    </rPh>
    <phoneticPr fontId="5"/>
  </si>
  <si>
    <r>
      <t>売上高及び当期利益額が計画比80%以上を達成しています。
今後の経営改善</t>
    </r>
    <r>
      <rPr>
        <sz val="10"/>
        <color indexed="60"/>
        <rFont val="ＭＳ 明朝"/>
        <family val="1"/>
        <charset val="128"/>
      </rPr>
      <t>について引き続き注力してください。</t>
    </r>
    <rPh sb="0" eb="3">
      <t>ウリアゲダカ</t>
    </rPh>
    <rPh sb="3" eb="4">
      <t>オヨ</t>
    </rPh>
    <rPh sb="5" eb="7">
      <t>トウキ</t>
    </rPh>
    <rPh sb="7" eb="10">
      <t>リエキガク</t>
    </rPh>
    <rPh sb="11" eb="13">
      <t>ケイカク</t>
    </rPh>
    <rPh sb="13" eb="14">
      <t>ヒ</t>
    </rPh>
    <rPh sb="17" eb="19">
      <t>イジョウ</t>
    </rPh>
    <rPh sb="20" eb="22">
      <t>タッセイ</t>
    </rPh>
    <rPh sb="29" eb="31">
      <t>コンゴ</t>
    </rPh>
    <rPh sb="32" eb="34">
      <t>ケイエイ</t>
    </rPh>
    <rPh sb="34" eb="36">
      <t>カイゼン</t>
    </rPh>
    <rPh sb="40" eb="41">
      <t>ヒ</t>
    </rPh>
    <rPh sb="42" eb="43">
      <t>ツヅ</t>
    </rPh>
    <rPh sb="44" eb="46">
      <t>チュウリョク</t>
    </rPh>
    <phoneticPr fontId="2"/>
  </si>
  <si>
    <r>
      <t>売上高及び当期利益額が計画比90%以上を達成しています。
今後の経営改善</t>
    </r>
    <r>
      <rPr>
        <sz val="10"/>
        <color indexed="60"/>
        <rFont val="ＭＳ 明朝"/>
        <family val="1"/>
        <charset val="128"/>
      </rPr>
      <t>について引き続き注力してください。</t>
    </r>
    <rPh sb="0" eb="3">
      <t>ウリアゲダカ</t>
    </rPh>
    <rPh sb="3" eb="4">
      <t>オヨ</t>
    </rPh>
    <rPh sb="5" eb="7">
      <t>トウキ</t>
    </rPh>
    <rPh sb="7" eb="10">
      <t>リエキガク</t>
    </rPh>
    <rPh sb="11" eb="13">
      <t>ケイカク</t>
    </rPh>
    <rPh sb="13" eb="14">
      <t>ヒ</t>
    </rPh>
    <rPh sb="17" eb="19">
      <t>イジョウ</t>
    </rPh>
    <rPh sb="20" eb="22">
      <t>タッセイ</t>
    </rPh>
    <rPh sb="29" eb="31">
      <t>コンゴ</t>
    </rPh>
    <rPh sb="32" eb="34">
      <t>ケイエイ</t>
    </rPh>
    <rPh sb="34" eb="36">
      <t>カイゼン</t>
    </rPh>
    <phoneticPr fontId="2"/>
  </si>
  <si>
    <r>
      <t>売上高及び当期利益額が計画比100%以上を達成しています。
今後の経営改善</t>
    </r>
    <r>
      <rPr>
        <sz val="10"/>
        <color indexed="60"/>
        <rFont val="ＭＳ 明朝"/>
        <family val="1"/>
        <charset val="128"/>
      </rPr>
      <t>について引き続き注力してください。</t>
    </r>
    <rPh sb="0" eb="3">
      <t>ウリアゲダカ</t>
    </rPh>
    <rPh sb="3" eb="4">
      <t>オヨ</t>
    </rPh>
    <rPh sb="5" eb="7">
      <t>トウキ</t>
    </rPh>
    <rPh sb="7" eb="10">
      <t>リエキガク</t>
    </rPh>
    <rPh sb="11" eb="13">
      <t>ケイカク</t>
    </rPh>
    <rPh sb="13" eb="14">
      <t>ヒ</t>
    </rPh>
    <rPh sb="18" eb="20">
      <t>イジョウ</t>
    </rPh>
    <rPh sb="21" eb="23">
      <t>タッセイ</t>
    </rPh>
    <rPh sb="30" eb="32">
      <t>コンゴ</t>
    </rPh>
    <rPh sb="33" eb="35">
      <t>ケイエイ</t>
    </rPh>
    <rPh sb="35" eb="37">
      <t>カイゼン</t>
    </rPh>
    <phoneticPr fontId="2"/>
  </si>
  <si>
    <t>診断
意見</t>
    <rPh sb="0" eb="2">
      <t>シンダン</t>
    </rPh>
    <rPh sb="3" eb="5">
      <t>イケン</t>
    </rPh>
    <phoneticPr fontId="2"/>
  </si>
  <si>
    <r>
      <t>売上高または当期利益額が計画比80%に達していません。
計画を下回った要因について分析を行い今後の改善見通しの</t>
    </r>
    <r>
      <rPr>
        <sz val="10"/>
        <color indexed="60"/>
        <rFont val="ＭＳ 明朝"/>
        <family val="1"/>
        <charset val="128"/>
      </rPr>
      <t>再検討</t>
    </r>
    <r>
      <rPr>
        <sz val="10"/>
        <rFont val="ＭＳ 明朝"/>
        <family val="1"/>
        <charset val="128"/>
      </rPr>
      <t>が必要です。</t>
    </r>
    <rPh sb="0" eb="3">
      <t>ウリアゲダカ</t>
    </rPh>
    <rPh sb="6" eb="8">
      <t>トウキ</t>
    </rPh>
    <rPh sb="8" eb="11">
      <t>リエキガク</t>
    </rPh>
    <rPh sb="12" eb="14">
      <t>ケイカク</t>
    </rPh>
    <rPh sb="14" eb="15">
      <t>ヒ</t>
    </rPh>
    <rPh sb="19" eb="20">
      <t>タッ</t>
    </rPh>
    <rPh sb="28" eb="30">
      <t>ケイカク</t>
    </rPh>
    <rPh sb="31" eb="33">
      <t>シタマワ</t>
    </rPh>
    <rPh sb="35" eb="37">
      <t>ヨウイン</t>
    </rPh>
    <rPh sb="41" eb="43">
      <t>ブンセキ</t>
    </rPh>
    <rPh sb="44" eb="45">
      <t>オコナ</t>
    </rPh>
    <rPh sb="46" eb="48">
      <t>コンゴ</t>
    </rPh>
    <rPh sb="49" eb="51">
      <t>カイゼン</t>
    </rPh>
    <rPh sb="51" eb="53">
      <t>ミトオ</t>
    </rPh>
    <rPh sb="55" eb="58">
      <t>サイケントウ</t>
    </rPh>
    <phoneticPr fontId="2"/>
  </si>
  <si>
    <r>
      <t>2.3段目は、ｾﾞﾛより小さい目標=ﾏｲﾅｽ目標の場合は表示しない。1段目はﾏｲﾅｽ目標時は</t>
    </r>
    <r>
      <rPr>
        <sz val="11"/>
        <color indexed="60"/>
        <rFont val="ＭＳ 明朝"/>
        <family val="1"/>
        <charset val="128"/>
      </rPr>
      <t>診断</t>
    </r>
    <r>
      <rPr>
        <sz val="11"/>
        <rFont val="ＭＳ 明朝"/>
        <family val="1"/>
        <charset val="128"/>
      </rPr>
      <t>しないと表示</t>
    </r>
    <rPh sb="3" eb="5">
      <t>ダンメ</t>
    </rPh>
    <rPh sb="12" eb="13">
      <t>チイ</t>
    </rPh>
    <rPh sb="15" eb="17">
      <t>モクヒョウ</t>
    </rPh>
    <rPh sb="22" eb="24">
      <t>モクヒョウ</t>
    </rPh>
    <rPh sb="25" eb="27">
      <t>バアイ</t>
    </rPh>
    <rPh sb="28" eb="30">
      <t>ヒョウジ</t>
    </rPh>
    <rPh sb="35" eb="37">
      <t>ダンメ</t>
    </rPh>
    <rPh sb="42" eb="44">
      <t>モクヒョウ</t>
    </rPh>
    <rPh sb="44" eb="45">
      <t>ジ</t>
    </rPh>
    <rPh sb="46" eb="48">
      <t>シンダン</t>
    </rPh>
    <rPh sb="52" eb="54">
      <t>ヒョウジ</t>
    </rPh>
    <phoneticPr fontId="2"/>
  </si>
  <si>
    <r>
      <t>試算表の1年修正では計画値の80%以上となっていますが、決算時の予想や</t>
    </r>
    <r>
      <rPr>
        <sz val="9"/>
        <color indexed="60"/>
        <rFont val="ＭＳ 明朝"/>
        <family val="1"/>
        <charset val="128"/>
      </rPr>
      <t>問題点を社長分析欄</t>
    </r>
    <r>
      <rPr>
        <sz val="9"/>
        <rFont val="ＭＳ 明朝"/>
        <family val="1"/>
        <charset val="128"/>
      </rPr>
      <t>に記入してください。</t>
    </r>
    <rPh sb="0" eb="3">
      <t>シサンヒョウ</t>
    </rPh>
    <rPh sb="5" eb="6">
      <t>ネン</t>
    </rPh>
    <rPh sb="6" eb="8">
      <t>シュウセイ</t>
    </rPh>
    <rPh sb="10" eb="13">
      <t>ケイカクチ</t>
    </rPh>
    <rPh sb="17" eb="19">
      <t>イジョウ</t>
    </rPh>
    <rPh sb="28" eb="30">
      <t>ケッサン</t>
    </rPh>
    <rPh sb="30" eb="31">
      <t>トキ</t>
    </rPh>
    <rPh sb="32" eb="34">
      <t>ヨソウ</t>
    </rPh>
    <rPh sb="35" eb="38">
      <t>モンダイテン</t>
    </rPh>
    <rPh sb="39" eb="41">
      <t>シャチョウ</t>
    </rPh>
    <rPh sb="41" eb="43">
      <t>ブンセキ</t>
    </rPh>
    <rPh sb="43" eb="44">
      <t>ラン</t>
    </rPh>
    <rPh sb="45" eb="47">
      <t>キニュウ</t>
    </rPh>
    <phoneticPr fontId="2"/>
  </si>
  <si>
    <r>
      <t>試算表の1年修正では計画値の80%を下回っており要因の分析とその要因が今後の計画に及ぼす影響、計画の進捗の見込みを</t>
    </r>
    <r>
      <rPr>
        <sz val="9"/>
        <color indexed="60"/>
        <rFont val="ＭＳ 明朝"/>
        <family val="1"/>
        <charset val="128"/>
      </rPr>
      <t>社長分析欄</t>
    </r>
    <r>
      <rPr>
        <sz val="9"/>
        <rFont val="ＭＳ 明朝"/>
        <family val="1"/>
        <charset val="128"/>
      </rPr>
      <t>に記入してください。</t>
    </r>
    <rPh sb="0" eb="3">
      <t>シサンヒョウ</t>
    </rPh>
    <rPh sb="5" eb="6">
      <t>ネン</t>
    </rPh>
    <rPh sb="6" eb="8">
      <t>シュウセイ</t>
    </rPh>
    <rPh sb="10" eb="13">
      <t>ケイカクチ</t>
    </rPh>
    <rPh sb="18" eb="20">
      <t>シタマワ</t>
    </rPh>
    <rPh sb="24" eb="26">
      <t>ヨウイン</t>
    </rPh>
    <rPh sb="27" eb="29">
      <t>ブンセキ</t>
    </rPh>
    <rPh sb="32" eb="34">
      <t>ヨウイン</t>
    </rPh>
    <rPh sb="35" eb="37">
      <t>コンゴ</t>
    </rPh>
    <rPh sb="38" eb="40">
      <t>ケイカク</t>
    </rPh>
    <rPh sb="41" eb="42">
      <t>オヨ</t>
    </rPh>
    <rPh sb="44" eb="46">
      <t>エイキョウ</t>
    </rPh>
    <rPh sb="47" eb="49">
      <t>ケイカク</t>
    </rPh>
    <rPh sb="50" eb="52">
      <t>シンチョク</t>
    </rPh>
    <rPh sb="53" eb="55">
      <t>ミコ</t>
    </rPh>
    <rPh sb="57" eb="59">
      <t>シャチョウ</t>
    </rPh>
    <rPh sb="59" eb="61">
      <t>ブンセキ</t>
    </rPh>
    <rPh sb="61" eb="62">
      <t>ラン</t>
    </rPh>
    <rPh sb="63" eb="65">
      <t>キニュウ</t>
    </rPh>
    <phoneticPr fontId="2"/>
  </si>
  <si>
    <t>計画値と試算表の1年換算修正値との比較・診断</t>
    <rPh sb="0" eb="3">
      <t>ケイカクチ</t>
    </rPh>
    <rPh sb="4" eb="7">
      <t>シサンヒョウ</t>
    </rPh>
    <rPh sb="9" eb="10">
      <t>ネン</t>
    </rPh>
    <rPh sb="10" eb="12">
      <t>カンサン</t>
    </rPh>
    <rPh sb="12" eb="15">
      <t>シュウセイチ</t>
    </rPh>
    <rPh sb="17" eb="19">
      <t>ヒカク</t>
    </rPh>
    <rPh sb="20" eb="22">
      <t>シンダン</t>
    </rPh>
    <phoneticPr fontId="2"/>
  </si>
  <si>
    <r>
      <t>損益計画がﾏｲﾅｽであり</t>
    </r>
    <r>
      <rPr>
        <sz val="10"/>
        <color indexed="60"/>
        <rFont val="ＭＳ 明朝"/>
        <family val="1"/>
        <charset val="128"/>
      </rPr>
      <t>比較・診断は行いません</t>
    </r>
    <r>
      <rPr>
        <sz val="10"/>
        <rFont val="ＭＳ 明朝"/>
        <family val="1"/>
        <charset val="128"/>
      </rPr>
      <t>。</t>
    </r>
    <r>
      <rPr>
        <sz val="10"/>
        <color indexed="60"/>
        <rFont val="ＭＳ 明朝"/>
        <family val="1"/>
        <charset val="128"/>
      </rPr>
      <t>社長分析</t>
    </r>
    <r>
      <rPr>
        <sz val="10"/>
        <rFont val="ＭＳ 明朝"/>
        <family val="1"/>
        <charset val="128"/>
      </rPr>
      <t>欄に意見を記入して下さい。</t>
    </r>
    <rPh sb="0" eb="2">
      <t>ソンエキ</t>
    </rPh>
    <rPh sb="2" eb="4">
      <t>ケイカク</t>
    </rPh>
    <rPh sb="12" eb="14">
      <t>ヒカク</t>
    </rPh>
    <rPh sb="15" eb="17">
      <t>シンダン</t>
    </rPh>
    <rPh sb="18" eb="19">
      <t>オコナ</t>
    </rPh>
    <rPh sb="24" eb="26">
      <t>シャチョウ</t>
    </rPh>
    <rPh sb="26" eb="28">
      <t>ブンセキ</t>
    </rPh>
    <rPh sb="28" eb="29">
      <t>ラン</t>
    </rPh>
    <rPh sb="30" eb="32">
      <t>イケン</t>
    </rPh>
    <rPh sb="33" eb="35">
      <t>キニュウ</t>
    </rPh>
    <rPh sb="37" eb="38">
      <t>クダ</t>
    </rPh>
    <phoneticPr fontId="2"/>
  </si>
  <si>
    <t>姫路信用金庫のホームページの閲覧をいただきありがとうございます。</t>
    <rPh sb="0" eb="2">
      <t>ヒメジ</t>
    </rPh>
    <rPh sb="2" eb="4">
      <t>シンヨウ</t>
    </rPh>
    <rPh sb="4" eb="6">
      <t>キンコ</t>
    </rPh>
    <rPh sb="14" eb="16">
      <t>エツラン</t>
    </rPh>
    <phoneticPr fontId="2"/>
  </si>
  <si>
    <t>診断コメントや分析コメントは、試算表５項目を評価した内容であり業種・規模を</t>
    <rPh sb="0" eb="2">
      <t>シンダン</t>
    </rPh>
    <rPh sb="7" eb="9">
      <t>ブンセキ</t>
    </rPh>
    <rPh sb="15" eb="18">
      <t>シサンヒョウ</t>
    </rPh>
    <rPh sb="19" eb="21">
      <t>コウモク</t>
    </rPh>
    <rPh sb="22" eb="24">
      <t>ヒョウカ</t>
    </rPh>
    <rPh sb="26" eb="28">
      <t>ナイヨウ</t>
    </rPh>
    <rPh sb="31" eb="33">
      <t>ギョウシュ</t>
    </rPh>
    <rPh sb="34" eb="36">
      <t>キボ</t>
    </rPh>
    <phoneticPr fontId="2"/>
  </si>
  <si>
    <t>加味した評価でないことから御社の評価に適さない場合もあります。</t>
    <rPh sb="0" eb="2">
      <t>カミ</t>
    </rPh>
    <rPh sb="4" eb="6">
      <t>ヒョウカ</t>
    </rPh>
    <rPh sb="13" eb="15">
      <t>オンシャ</t>
    </rPh>
    <rPh sb="16" eb="18">
      <t>ヒョウカ</t>
    </rPh>
    <rPh sb="19" eb="20">
      <t>テキ</t>
    </rPh>
    <rPh sb="23" eb="25">
      <t>バアイ</t>
    </rPh>
    <phoneticPr fontId="2"/>
  </si>
  <si>
    <t>適切なコメントを表示する方法としています。</t>
    <rPh sb="0" eb="2">
      <t>テキセツ</t>
    </rPh>
    <rPh sb="8" eb="10">
      <t>ヒョウジ</t>
    </rPh>
    <rPh sb="12" eb="14">
      <t>ホウホウ</t>
    </rPh>
    <phoneticPr fontId="2"/>
  </si>
  <si>
    <t>入力項目は、ご利用の利便性を考慮し５項目だけとしました。約40のコメントから</t>
    <rPh sb="0" eb="2">
      <t>ニュウリョク</t>
    </rPh>
    <rPh sb="2" eb="4">
      <t>コウモク</t>
    </rPh>
    <rPh sb="7" eb="9">
      <t>リヨウ</t>
    </rPh>
    <rPh sb="10" eb="13">
      <t>リベンセイ</t>
    </rPh>
    <rPh sb="14" eb="16">
      <t>コウリョ</t>
    </rPh>
    <rPh sb="18" eb="20">
      <t>コウモク</t>
    </rPh>
    <rPh sb="28" eb="29">
      <t>ヤク</t>
    </rPh>
    <phoneticPr fontId="2"/>
  </si>
  <si>
    <t>このExcelを利用することでのパソコンのトラブル等については当金庫は一切関与しません。</t>
    <rPh sb="8" eb="10">
      <t>リヨウ</t>
    </rPh>
    <rPh sb="25" eb="26">
      <t>トウ</t>
    </rPh>
    <rPh sb="31" eb="32">
      <t>トウ</t>
    </rPh>
    <rPh sb="32" eb="34">
      <t>キンコ</t>
    </rPh>
    <rPh sb="35" eb="37">
      <t>イッサイ</t>
    </rPh>
    <rPh sb="37" eb="39">
      <t>カンヨ</t>
    </rPh>
    <phoneticPr fontId="5"/>
  </si>
  <si>
    <t>このことをお含みいただいた上でのご使用をお願いします。</t>
    <rPh sb="6" eb="7">
      <t>フク</t>
    </rPh>
    <rPh sb="13" eb="14">
      <t>ウエ</t>
    </rPh>
    <rPh sb="17" eb="19">
      <t>シヨウ</t>
    </rPh>
    <rPh sb="21" eb="22">
      <t>ネガ</t>
    </rPh>
    <phoneticPr fontId="2"/>
  </si>
  <si>
    <t>1年換算</t>
    <rPh sb="1" eb="4">
      <t>ネンカンサン</t>
    </rPh>
    <phoneticPr fontId="3"/>
  </si>
  <si>
    <t>　　(製造)原価の減価償却については売上総利益率で考慮しています。</t>
    <rPh sb="3" eb="5">
      <t>セイゾウ</t>
    </rPh>
    <rPh sb="6" eb="8">
      <t>ゲンカ</t>
    </rPh>
    <rPh sb="9" eb="11">
      <t>ゲンカ</t>
    </rPh>
    <rPh sb="11" eb="13">
      <t>ショウキャク</t>
    </rPh>
    <rPh sb="18" eb="20">
      <t>ウリアゲ</t>
    </rPh>
    <rPh sb="20" eb="23">
      <t>ソウリエキ</t>
    </rPh>
    <rPh sb="23" eb="24">
      <t>リツ</t>
    </rPh>
    <rPh sb="25" eb="27">
      <t>コウリョ</t>
    </rPh>
    <phoneticPr fontId="2"/>
  </si>
  <si>
    <t>本表の使用による診断・分析結果については、使用者限りの利用に止めて下さい。</t>
    <rPh sb="0" eb="1">
      <t>ホン</t>
    </rPh>
    <rPh sb="1" eb="2">
      <t>ヒョウ</t>
    </rPh>
    <rPh sb="3" eb="5">
      <t>シヨウ</t>
    </rPh>
    <rPh sb="8" eb="10">
      <t>シンダン</t>
    </rPh>
    <rPh sb="11" eb="13">
      <t>ブンセキ</t>
    </rPh>
    <rPh sb="13" eb="15">
      <t>ケッカ</t>
    </rPh>
    <rPh sb="21" eb="24">
      <t>シヨウシャ</t>
    </rPh>
    <rPh sb="24" eb="25">
      <t>カギ</t>
    </rPh>
    <rPh sb="27" eb="29">
      <t>リヨウ</t>
    </rPh>
    <rPh sb="30" eb="31">
      <t>トド</t>
    </rPh>
    <rPh sb="33" eb="34">
      <t>クダ</t>
    </rPh>
    <phoneticPr fontId="2"/>
  </si>
  <si>
    <t>姫路信用金庫</t>
    <rPh sb="0" eb="2">
      <t>ヒメジ</t>
    </rPh>
    <rPh sb="2" eb="4">
      <t>シンヨウ</t>
    </rPh>
    <rPh sb="4" eb="6">
      <t>キンコ</t>
    </rPh>
    <phoneticPr fontId="2"/>
  </si>
  <si>
    <t>　　修正内容は、御社に適切な内容でない場合もあります。</t>
    <rPh sb="2" eb="4">
      <t>シュウセイ</t>
    </rPh>
    <rPh sb="4" eb="6">
      <t>ナイヨウ</t>
    </rPh>
    <rPh sb="8" eb="10">
      <t>オンシャ</t>
    </rPh>
    <rPh sb="11" eb="13">
      <t>テキセツ</t>
    </rPh>
    <rPh sb="14" eb="16">
      <t>ナイヨウ</t>
    </rPh>
    <rPh sb="19" eb="21">
      <t>バアイ</t>
    </rPh>
    <phoneticPr fontId="2"/>
  </si>
  <si>
    <t>■ご利用の注意点</t>
    <rPh sb="2" eb="4">
      <t>リヨウ</t>
    </rPh>
    <rPh sb="5" eb="8">
      <t>チュウイテン</t>
    </rPh>
    <phoneticPr fontId="2"/>
  </si>
  <si>
    <t>1.色つきのセルは入力できません。無色のセルに入力して下さい。</t>
    <rPh sb="2" eb="3">
      <t>イロ</t>
    </rPh>
    <rPh sb="9" eb="11">
      <t>ニュウリョク</t>
    </rPh>
    <rPh sb="17" eb="19">
      <t>ムショク</t>
    </rPh>
    <rPh sb="23" eb="25">
      <t>ニュウリョク</t>
    </rPh>
    <rPh sb="27" eb="28">
      <t>クダ</t>
    </rPh>
    <phoneticPr fontId="2"/>
  </si>
  <si>
    <t>2.修正額は、修正内容コメントに基づき算出しています。</t>
    <rPh sb="2" eb="4">
      <t>シュウセイ</t>
    </rPh>
    <rPh sb="4" eb="5">
      <t>ガク</t>
    </rPh>
    <rPh sb="7" eb="9">
      <t>シュウセイ</t>
    </rPh>
    <rPh sb="9" eb="11">
      <t>ナイヨウ</t>
    </rPh>
    <rPh sb="16" eb="17">
      <t>モト</t>
    </rPh>
    <rPh sb="19" eb="21">
      <t>サンシュツ</t>
    </rPh>
    <phoneticPr fontId="2"/>
  </si>
  <si>
    <t>3.減価償却額は、販管費の減価償却額だけを入力して下さい。</t>
    <rPh sb="2" eb="4">
      <t>ゲンカ</t>
    </rPh>
    <rPh sb="4" eb="7">
      <t>ショウキャクガク</t>
    </rPh>
    <rPh sb="9" eb="12">
      <t>ハンカンヒ</t>
    </rPh>
    <rPh sb="13" eb="15">
      <t>ゲンカ</t>
    </rPh>
    <rPh sb="15" eb="17">
      <t>ショウキャク</t>
    </rPh>
    <rPh sb="17" eb="18">
      <t>ガク</t>
    </rPh>
    <rPh sb="21" eb="23">
      <t>ニュウリョク</t>
    </rPh>
    <rPh sb="25" eb="26">
      <t>クダ</t>
    </rPh>
    <phoneticPr fontId="2"/>
  </si>
  <si>
    <t>計画ﾏｲﾅｽ</t>
    <rPh sb="0" eb="2">
      <t>ケイカク</t>
    </rPh>
    <phoneticPr fontId="2"/>
  </si>
  <si>
    <t>計画比＆修正内容</t>
    <rPh sb="0" eb="2">
      <t>ケイカク</t>
    </rPh>
    <rPh sb="2" eb="3">
      <t>ヒ</t>
    </rPh>
    <rPh sb="4" eb="6">
      <t>シュウセイ</t>
    </rPh>
    <rPh sb="6" eb="8">
      <t>ナイヨウ</t>
    </rPh>
    <phoneticPr fontId="2"/>
  </si>
  <si>
    <t>2段目</t>
    <rPh sb="1" eb="3">
      <t>ダンメ</t>
    </rPh>
    <phoneticPr fontId="2"/>
  </si>
  <si>
    <t>診断意見</t>
    <rPh sb="0" eb="2">
      <t>シンダン</t>
    </rPh>
    <rPh sb="2" eb="4">
      <t>イケン</t>
    </rPh>
    <phoneticPr fontId="2"/>
  </si>
  <si>
    <t>当期損益の計画値</t>
    <rPh sb="0" eb="2">
      <t>トウキ</t>
    </rPh>
    <rPh sb="2" eb="4">
      <t>ソンエキ</t>
    </rPh>
    <rPh sb="5" eb="8">
      <t>ケイカクチ</t>
    </rPh>
    <phoneticPr fontId="2"/>
  </si>
  <si>
    <t>売上総利益
2段目</t>
    <rPh sb="0" eb="2">
      <t>ウリアゲ</t>
    </rPh>
    <rPh sb="2" eb="5">
      <t>ソウリエキ</t>
    </rPh>
    <rPh sb="7" eb="9">
      <t>ダンメ</t>
    </rPh>
    <phoneticPr fontId="2"/>
  </si>
  <si>
    <t>計画値と試算表の1年換算修正値との比較・診断</t>
    <phoneticPr fontId="2"/>
  </si>
  <si>
    <t>試算表の分析　</t>
    <phoneticPr fontId="2"/>
  </si>
  <si>
    <t>この列は事務部検証後、非表示とします</t>
    <rPh sb="2" eb="3">
      <t>レツ</t>
    </rPh>
    <rPh sb="4" eb="7">
      <t>ジムブ</t>
    </rPh>
    <rPh sb="7" eb="10">
      <t>ケンショウゴ</t>
    </rPh>
    <rPh sb="11" eb="12">
      <t>ヒ</t>
    </rPh>
    <rPh sb="12" eb="14">
      <t>ヒョウジ</t>
    </rPh>
    <phoneticPr fontId="2"/>
  </si>
  <si>
    <t>ｾﾞﾛまたはﾏｲﾅｽ計画です。</t>
    <rPh sb="11" eb="12">
      <t>ケイカク</t>
    </rPh>
    <phoneticPr fontId="2"/>
  </si>
  <si>
    <t>売上総利益率は、過去決算値からも変動は小さい指標です。大きな改革を伴わずに改善されることはありません。今回の試算表では3%以上改善していることから改善要因の確認が必要です。</t>
    <rPh sb="0" eb="2">
      <t>ウリアゲ</t>
    </rPh>
    <rPh sb="2" eb="5">
      <t>ソウリエキ</t>
    </rPh>
    <rPh sb="5" eb="6">
      <t>リツ</t>
    </rPh>
    <rPh sb="8" eb="10">
      <t>カコ</t>
    </rPh>
    <rPh sb="10" eb="12">
      <t>ケッサン</t>
    </rPh>
    <rPh sb="12" eb="13">
      <t>チ</t>
    </rPh>
    <rPh sb="16" eb="18">
      <t>ヘンドウ</t>
    </rPh>
    <rPh sb="19" eb="20">
      <t>チイ</t>
    </rPh>
    <rPh sb="22" eb="24">
      <t>シヒョウ</t>
    </rPh>
    <rPh sb="27" eb="28">
      <t>オオ</t>
    </rPh>
    <rPh sb="30" eb="32">
      <t>カイカク</t>
    </rPh>
    <rPh sb="33" eb="34">
      <t>トモナ</t>
    </rPh>
    <rPh sb="37" eb="39">
      <t>カイゼン</t>
    </rPh>
    <rPh sb="51" eb="53">
      <t>コンカイ</t>
    </rPh>
    <rPh sb="54" eb="57">
      <t>シサンヒョウ</t>
    </rPh>
    <rPh sb="61" eb="63">
      <t>イジョウ</t>
    </rPh>
    <rPh sb="63" eb="65">
      <t>カイゼン</t>
    </rPh>
    <rPh sb="73" eb="75">
      <t>カイゼン</t>
    </rPh>
    <rPh sb="75" eb="77">
      <t>ヨウイン</t>
    </rPh>
    <rPh sb="78" eb="80">
      <t>カクニン</t>
    </rPh>
    <phoneticPr fontId="2"/>
  </si>
  <si>
    <r>
      <t>売上総利益率は、過去決算値からも変動は小さい指標です。大きな改革を伴わずに改善されることはありません。今回の試算表では5%以上の大幅な改善が</t>
    </r>
    <r>
      <rPr>
        <sz val="10"/>
        <color indexed="10"/>
        <rFont val="ＭＳ 明朝"/>
        <family val="1"/>
        <charset val="128"/>
      </rPr>
      <t>あることから</t>
    </r>
    <r>
      <rPr>
        <sz val="10"/>
        <rFont val="ＭＳ 明朝"/>
        <family val="1"/>
        <charset val="128"/>
      </rPr>
      <t>改善要因の確認が重要です。</t>
    </r>
    <rPh sb="0" eb="2">
      <t>ウリアゲ</t>
    </rPh>
    <rPh sb="2" eb="5">
      <t>ソウリエキ</t>
    </rPh>
    <rPh sb="5" eb="6">
      <t>リツ</t>
    </rPh>
    <rPh sb="8" eb="10">
      <t>カコ</t>
    </rPh>
    <rPh sb="10" eb="12">
      <t>ケッサン</t>
    </rPh>
    <rPh sb="12" eb="13">
      <t>チ</t>
    </rPh>
    <rPh sb="16" eb="18">
      <t>ヘンドウ</t>
    </rPh>
    <rPh sb="19" eb="20">
      <t>チイ</t>
    </rPh>
    <rPh sb="22" eb="24">
      <t>シヒョウ</t>
    </rPh>
    <rPh sb="27" eb="28">
      <t>オオ</t>
    </rPh>
    <rPh sb="30" eb="32">
      <t>カイカク</t>
    </rPh>
    <rPh sb="33" eb="34">
      <t>トモナ</t>
    </rPh>
    <rPh sb="37" eb="39">
      <t>カイゼン</t>
    </rPh>
    <rPh sb="51" eb="53">
      <t>コンカイ</t>
    </rPh>
    <rPh sb="54" eb="57">
      <t>シサンヒョウ</t>
    </rPh>
    <rPh sb="61" eb="63">
      <t>イジョウ</t>
    </rPh>
    <rPh sb="64" eb="66">
      <t>オオハバ</t>
    </rPh>
    <rPh sb="67" eb="69">
      <t>カイゼン</t>
    </rPh>
    <rPh sb="76" eb="78">
      <t>カイゼン</t>
    </rPh>
    <rPh sb="78" eb="80">
      <t>ヨウイン</t>
    </rPh>
    <rPh sb="81" eb="83">
      <t>カクニン</t>
    </rPh>
    <rPh sb="84" eb="86">
      <t>ジュウヨウ</t>
    </rPh>
    <phoneticPr fontId="2"/>
  </si>
  <si>
    <t>注意:無色のｾﾙに入力をお願いします。</t>
    <rPh sb="0" eb="2">
      <t>チュウイ</t>
    </rPh>
    <rPh sb="3" eb="5">
      <t>ムショク</t>
    </rPh>
    <rPh sb="9" eb="11">
      <t>ニュウリョク</t>
    </rPh>
    <rPh sb="13" eb="14">
      <t>ネガ</t>
    </rPh>
    <phoneticPr fontId="2"/>
  </si>
  <si>
    <r>
      <t>売上総利益率が試算表では</t>
    </r>
    <r>
      <rPr>
        <sz val="10"/>
        <color indexed="10"/>
        <rFont val="ＭＳ 明朝"/>
        <family val="1"/>
        <charset val="128"/>
      </rPr>
      <t>計画</t>
    </r>
    <r>
      <rPr>
        <sz val="10"/>
        <rFont val="ＭＳ 明朝"/>
        <family val="1"/>
        <charset val="128"/>
      </rPr>
      <t>比10%以上良化しています。</t>
    </r>
    <r>
      <rPr>
        <sz val="10"/>
        <color indexed="14"/>
        <rFont val="ＭＳ 明朝"/>
        <family val="1"/>
        <charset val="128"/>
      </rPr>
      <t>入力ミスがないか要因</t>
    </r>
    <r>
      <rPr>
        <sz val="10"/>
        <rFont val="ＭＳ 明朝"/>
        <family val="1"/>
        <charset val="128"/>
      </rPr>
      <t>の把握が必要です。なお「修正売上総利益額」は</t>
    </r>
    <r>
      <rPr>
        <sz val="10"/>
        <color indexed="10"/>
        <rFont val="ＭＳ 明朝"/>
        <family val="1"/>
        <charset val="128"/>
      </rPr>
      <t>計画</t>
    </r>
    <r>
      <rPr>
        <sz val="10"/>
        <rFont val="ＭＳ 明朝"/>
        <family val="1"/>
        <charset val="128"/>
      </rPr>
      <t>総利益率で算出しています。</t>
    </r>
    <rPh sb="0" eb="2">
      <t>ウリアゲ</t>
    </rPh>
    <rPh sb="2" eb="5">
      <t>ソウリエキ</t>
    </rPh>
    <rPh sb="5" eb="6">
      <t>リツ</t>
    </rPh>
    <rPh sb="7" eb="10">
      <t>シサンヒョウ</t>
    </rPh>
    <rPh sb="12" eb="14">
      <t>ケイカク</t>
    </rPh>
    <rPh sb="14" eb="15">
      <t>ヒ</t>
    </rPh>
    <rPh sb="18" eb="20">
      <t>イジョウ</t>
    </rPh>
    <rPh sb="20" eb="22">
      <t>リョウカ</t>
    </rPh>
    <rPh sb="28" eb="30">
      <t>ニュウリョク</t>
    </rPh>
    <rPh sb="36" eb="38">
      <t>ヨウイン</t>
    </rPh>
    <rPh sb="39" eb="41">
      <t>ハアク</t>
    </rPh>
    <rPh sb="42" eb="44">
      <t>ヒツヨウ</t>
    </rPh>
    <rPh sb="50" eb="52">
      <t>シュウセイ</t>
    </rPh>
    <rPh sb="52" eb="54">
      <t>ウリアゲ</t>
    </rPh>
    <rPh sb="54" eb="57">
      <t>ソウリエキ</t>
    </rPh>
    <rPh sb="57" eb="58">
      <t>ガク</t>
    </rPh>
    <rPh sb="60" eb="62">
      <t>ケイカク</t>
    </rPh>
    <rPh sb="62" eb="65">
      <t>ソウリエキ</t>
    </rPh>
    <rPh sb="65" eb="66">
      <t>リツ</t>
    </rPh>
    <rPh sb="67" eb="69">
      <t>サンシュツ</t>
    </rPh>
    <phoneticPr fontId="5"/>
  </si>
  <si>
    <t>R1.6.20.修正</t>
    <rPh sb="8" eb="10">
      <t>シュウセイ</t>
    </rPh>
    <phoneticPr fontId="2"/>
  </si>
  <si>
    <t xml:space="preserve">売上総利益率は過去３期の率推移を確認して下さい。
売上１億円の場合1%改善すれば、利益が1百万円増加します。
</t>
    <rPh sb="0" eb="2">
      <t>ウリアゲ</t>
    </rPh>
    <rPh sb="2" eb="5">
      <t>ソウリエキ</t>
    </rPh>
    <rPh sb="5" eb="6">
      <t>リツ</t>
    </rPh>
    <rPh sb="7" eb="9">
      <t>カコ</t>
    </rPh>
    <rPh sb="10" eb="11">
      <t>キ</t>
    </rPh>
    <rPh sb="12" eb="13">
      <t>リツ</t>
    </rPh>
    <rPh sb="13" eb="15">
      <t>スイイ</t>
    </rPh>
    <rPh sb="16" eb="18">
      <t>カクニン</t>
    </rPh>
    <rPh sb="20" eb="21">
      <t>クダ</t>
    </rPh>
    <rPh sb="25" eb="27">
      <t>ウリアゲ</t>
    </rPh>
    <rPh sb="28" eb="29">
      <t>オク</t>
    </rPh>
    <rPh sb="29" eb="30">
      <t>エン</t>
    </rPh>
    <rPh sb="31" eb="33">
      <t>バアイ</t>
    </rPh>
    <rPh sb="35" eb="37">
      <t>カイゼン</t>
    </rPh>
    <rPh sb="41" eb="43">
      <t>リエキ</t>
    </rPh>
    <rPh sb="45" eb="47">
      <t>ヒャクマン</t>
    </rPh>
    <rPh sb="47" eb="48">
      <t>エン</t>
    </rPh>
    <rPh sb="48" eb="50">
      <t>ゾウカ</t>
    </rPh>
    <phoneticPr fontId="2"/>
  </si>
  <si>
    <t>実地棚卸(現品棚卸)や減価償却(原価分)を試算表に反映されていない場合は、
それを加味した比較分析が必要になります。</t>
    <rPh sb="0" eb="2">
      <t>ジッチ</t>
    </rPh>
    <rPh sb="2" eb="4">
      <t>タナオロ</t>
    </rPh>
    <rPh sb="5" eb="7">
      <t>ゲンピン</t>
    </rPh>
    <rPh sb="7" eb="9">
      <t>タナオロ</t>
    </rPh>
    <rPh sb="11" eb="13">
      <t>ゲンカ</t>
    </rPh>
    <rPh sb="13" eb="15">
      <t>ショウキャク</t>
    </rPh>
    <rPh sb="16" eb="18">
      <t>ゲンカ</t>
    </rPh>
    <rPh sb="18" eb="19">
      <t>ブン</t>
    </rPh>
    <rPh sb="21" eb="24">
      <t>シサンヒョウ</t>
    </rPh>
    <rPh sb="25" eb="27">
      <t>ハンエイ</t>
    </rPh>
    <rPh sb="33" eb="35">
      <t>バアイ</t>
    </rPh>
    <rPh sb="41" eb="43">
      <t>カミ</t>
    </rPh>
    <rPh sb="45" eb="47">
      <t>ヒカク</t>
    </rPh>
    <rPh sb="47" eb="49">
      <t>ブンセキ</t>
    </rPh>
    <rPh sb="50" eb="52">
      <t>ヒツヨウ</t>
    </rPh>
    <phoneticPr fontId="2"/>
  </si>
  <si>
    <t>試算表診断書のご使用について</t>
    <rPh sb="0" eb="3">
      <t>シサンヒョウ</t>
    </rPh>
    <rPh sb="3" eb="5">
      <t>シンダン</t>
    </rPh>
    <rPh sb="5" eb="6">
      <t>ショ</t>
    </rPh>
    <rPh sb="8" eb="10">
      <t>シヨウ</t>
    </rPh>
    <phoneticPr fontId="2"/>
  </si>
  <si>
    <t>試算表と経営(改善)計画を比較しましょう　〔試算表診断書〕</t>
    <rPh sb="0" eb="3">
      <t>シサンヒョウ</t>
    </rPh>
    <rPh sb="13" eb="15">
      <t>ヒカク</t>
    </rPh>
    <rPh sb="22" eb="25">
      <t>シサンヒョウ</t>
    </rPh>
    <rPh sb="25" eb="27">
      <t>シンダン</t>
    </rPh>
    <rPh sb="27" eb="28">
      <t>ショ</t>
    </rPh>
    <phoneticPr fontId="3"/>
  </si>
  <si>
    <t>試算表診断書は、社長が毎月の試算表を顧問税理士や経理担当者から受け取るだけ</t>
    <rPh sb="0" eb="5">
      <t>シサンヒョウシンダン</t>
    </rPh>
    <rPh sb="5" eb="6">
      <t>ショ</t>
    </rPh>
    <rPh sb="8" eb="10">
      <t>シャチョウ</t>
    </rPh>
    <rPh sb="11" eb="13">
      <t>マイツキ</t>
    </rPh>
    <rPh sb="14" eb="17">
      <t>シサンヒョウ</t>
    </rPh>
    <rPh sb="18" eb="20">
      <t>コモン</t>
    </rPh>
    <rPh sb="20" eb="23">
      <t>ゼイリシ</t>
    </rPh>
    <rPh sb="24" eb="26">
      <t>ケイリ</t>
    </rPh>
    <rPh sb="26" eb="29">
      <t>タントウシャ</t>
    </rPh>
    <rPh sb="31" eb="32">
      <t>ウ</t>
    </rPh>
    <rPh sb="33" eb="34">
      <t>ト</t>
    </rPh>
    <phoneticPr fontId="2"/>
  </si>
  <si>
    <t>でなく経営(改善)計画と比較し分析を行うシートです。</t>
    <rPh sb="3" eb="5">
      <t>ケイエイ</t>
    </rPh>
    <rPh sb="6" eb="8">
      <t>カイゼン</t>
    </rPh>
    <rPh sb="9" eb="11">
      <t>ケイカク</t>
    </rPh>
    <rPh sb="12" eb="14">
      <t>ヒカク</t>
    </rPh>
    <rPh sb="15" eb="17">
      <t>ブンセキ</t>
    </rPh>
    <rPh sb="18" eb="19">
      <t>オコナ</t>
    </rPh>
    <phoneticPr fontId="2"/>
  </si>
  <si>
    <t>(株)姫路○○興業運輸</t>
    <rPh sb="0" eb="3">
      <t>カブ</t>
    </rPh>
    <rPh sb="3" eb="5">
      <t>ヒメジ</t>
    </rPh>
    <rPh sb="7" eb="9">
      <t>コウギョウ</t>
    </rPh>
    <rPh sb="9" eb="11">
      <t>ウンユ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</si>
</sst>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0%"/>
    <numFmt numFmtId="178" formatCode="#,###&quot;ヶ&quot;&quot;月&quot;"/>
    <numFmt numFmtId="179" formatCode="\ 0.0%&quot;  (計&quot;&quot;画&quot;&quot;比)&quot;"/>
    <numFmt numFmtId="180" formatCode="#&quot;月&quot;"/>
    <numFmt numFmtId="181" formatCode="&quot;次&quot;&quot;期&quot;#&quot;月&quot;"/>
    <numFmt numFmtId="182" formatCode="0.000"/>
    <numFmt numFmtId="183" formatCode="0.0000"/>
  </numFmts>
  <fonts count="24" x14ac:knownFonts="1">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11"/>
      <name val="ＭＳ 明朝"/>
      <family val="1"/>
      <charset val="128"/>
    </font>
    <font>
      <sz val="6"/>
      <name val="ＭＳ ゴシック"/>
      <family val="3"/>
      <charset val="128"/>
    </font>
    <font>
      <sz val="10"/>
      <name val="ＭＳ 明朝"/>
      <family val="1"/>
      <charset val="128"/>
    </font>
    <font>
      <b/>
      <sz val="12"/>
      <name val="ＭＳ 明朝"/>
      <family val="1"/>
      <charset val="128"/>
    </font>
    <font>
      <b/>
      <sz val="10"/>
      <name val="ＭＳ 明朝"/>
      <family val="1"/>
      <charset val="128"/>
    </font>
    <font>
      <b/>
      <sz val="14"/>
      <name val="ＭＳ 明朝"/>
      <family val="1"/>
      <charset val="128"/>
    </font>
    <font>
      <b/>
      <sz val="11"/>
      <name val="ＭＳ 明朝"/>
      <family val="1"/>
      <charset val="128"/>
    </font>
    <font>
      <sz val="8"/>
      <name val="ＭＳ 明朝"/>
      <family val="1"/>
      <charset val="128"/>
    </font>
    <font>
      <sz val="9"/>
      <name val="ＭＳ 明朝"/>
      <family val="1"/>
      <charset val="128"/>
    </font>
    <font>
      <sz val="10"/>
      <color indexed="10"/>
      <name val="ＭＳ 明朝"/>
      <family val="1"/>
      <charset val="128"/>
    </font>
    <font>
      <sz val="10"/>
      <color indexed="8"/>
      <name val="ＭＳ 明朝"/>
      <family val="1"/>
      <charset val="128"/>
    </font>
    <font>
      <sz val="10"/>
      <color indexed="60"/>
      <name val="ＭＳ 明朝"/>
      <family val="1"/>
      <charset val="128"/>
    </font>
    <font>
      <sz val="11"/>
      <color indexed="60"/>
      <name val="ＭＳ 明朝"/>
      <family val="1"/>
      <charset val="128"/>
    </font>
    <font>
      <sz val="9"/>
      <color indexed="60"/>
      <name val="ＭＳ 明朝"/>
      <family val="1"/>
      <charset val="128"/>
    </font>
    <font>
      <sz val="10"/>
      <color indexed="14"/>
      <name val="ＭＳ 明朝"/>
      <family val="1"/>
      <charset val="128"/>
    </font>
    <font>
      <sz val="10"/>
      <color theme="1"/>
      <name val="ＭＳ 明朝"/>
      <family val="1"/>
      <charset val="128"/>
    </font>
    <font>
      <sz val="9"/>
      <color theme="1"/>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00"/>
        <bgColor indexed="64"/>
      </patternFill>
    </fill>
  </fills>
  <borders count="44">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mediumDashDotDot">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97">
    <xf numFmtId="0" fontId="0" fillId="0" borderId="0" xfId="0"/>
    <xf numFmtId="0" fontId="0"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0" fillId="0" borderId="0" xfId="0" applyFont="1" applyAlignment="1" applyProtection="1">
      <alignment vertical="center"/>
      <protection hidden="1"/>
    </xf>
    <xf numFmtId="0" fontId="6" fillId="0" borderId="0" xfId="0" applyFont="1" applyAlignment="1" applyProtection="1">
      <alignment vertical="center"/>
      <protection hidden="1"/>
    </xf>
    <xf numFmtId="0" fontId="0" fillId="0" borderId="0" xfId="0" applyFont="1" applyAlignment="1" applyProtection="1">
      <alignment horizontal="center" vertical="center"/>
      <protection hidden="1"/>
    </xf>
    <xf numFmtId="0" fontId="9" fillId="2" borderId="0" xfId="0" applyFont="1" applyFill="1" applyAlignment="1" applyProtection="1">
      <alignment vertical="center"/>
      <protection hidden="1"/>
    </xf>
    <xf numFmtId="0" fontId="6" fillId="2" borderId="1"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0" fillId="2" borderId="0" xfId="0" applyFont="1" applyFill="1" applyBorder="1" applyAlignment="1" applyProtection="1">
      <alignment vertical="center"/>
      <protection hidden="1"/>
    </xf>
    <xf numFmtId="0" fontId="6" fillId="2" borderId="2" xfId="0" applyFont="1" applyFill="1" applyBorder="1" applyAlignment="1" applyProtection="1">
      <alignment horizontal="center" vertical="center"/>
      <protection hidden="1"/>
    </xf>
    <xf numFmtId="0" fontId="6" fillId="0" borderId="3" xfId="0" applyFont="1" applyBorder="1" applyAlignment="1" applyProtection="1">
      <alignment vertical="center"/>
      <protection locked="0"/>
    </xf>
    <xf numFmtId="0" fontId="6" fillId="2" borderId="4" xfId="0" applyFont="1" applyFill="1" applyBorder="1" applyAlignment="1" applyProtection="1">
      <alignment vertical="center"/>
      <protection hidden="1"/>
    </xf>
    <xf numFmtId="0" fontId="6" fillId="2" borderId="3" xfId="0" applyFont="1" applyFill="1" applyBorder="1" applyAlignment="1" applyProtection="1">
      <alignment vertical="center"/>
      <protection hidden="1"/>
    </xf>
    <xf numFmtId="0" fontId="10" fillId="2" borderId="0" xfId="0" applyFont="1" applyFill="1" applyBorder="1" applyAlignment="1" applyProtection="1">
      <alignment vertical="center"/>
      <protection hidden="1"/>
    </xf>
    <xf numFmtId="0" fontId="11" fillId="2" borderId="0" xfId="0" applyFont="1" applyFill="1" applyAlignment="1" applyProtection="1">
      <alignment horizontal="right" vertical="center"/>
      <protection hidden="1"/>
    </xf>
    <xf numFmtId="0" fontId="6" fillId="2" borderId="5" xfId="0" applyFont="1" applyFill="1" applyBorder="1" applyAlignment="1" applyProtection="1">
      <alignment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vertical="center"/>
      <protection hidden="1"/>
    </xf>
    <xf numFmtId="38" fontId="19" fillId="0" borderId="11" xfId="2" applyFont="1" applyBorder="1" applyAlignment="1" applyProtection="1">
      <alignment vertical="center" shrinkToFit="1"/>
      <protection locked="0"/>
    </xf>
    <xf numFmtId="10" fontId="19" fillId="2" borderId="12" xfId="1" applyNumberFormat="1" applyFont="1" applyFill="1" applyBorder="1" applyAlignment="1" applyProtection="1">
      <alignment horizontal="right" vertical="center" shrinkToFit="1"/>
      <protection hidden="1"/>
    </xf>
    <xf numFmtId="38" fontId="19" fillId="0" borderId="13" xfId="2" applyFont="1" applyBorder="1" applyAlignment="1" applyProtection="1">
      <alignment vertical="center" shrinkToFit="1"/>
      <protection locked="0"/>
    </xf>
    <xf numFmtId="10" fontId="19" fillId="2" borderId="14" xfId="1" applyNumberFormat="1" applyFont="1" applyFill="1" applyBorder="1" applyAlignment="1" applyProtection="1">
      <alignment horizontal="right" vertical="center" shrinkToFit="1"/>
      <protection hidden="1"/>
    </xf>
    <xf numFmtId="38" fontId="19" fillId="2" borderId="11" xfId="2" applyFont="1" applyFill="1" applyBorder="1" applyAlignment="1" applyProtection="1">
      <alignment vertical="center" shrinkToFit="1"/>
      <protection hidden="1"/>
    </xf>
    <xf numFmtId="38" fontId="6" fillId="2" borderId="15" xfId="0" applyNumberFormat="1" applyFont="1" applyFill="1" applyBorder="1" applyAlignment="1" applyProtection="1">
      <alignment vertical="center" shrinkToFit="1"/>
      <protection hidden="1"/>
    </xf>
    <xf numFmtId="38" fontId="19" fillId="0" borderId="11" xfId="2" applyFont="1" applyFill="1" applyBorder="1" applyAlignment="1" applyProtection="1">
      <alignment vertical="center" shrinkToFit="1"/>
      <protection locked="0"/>
    </xf>
    <xf numFmtId="38" fontId="19" fillId="0" borderId="13" xfId="2" applyFont="1" applyFill="1" applyBorder="1" applyAlignment="1" applyProtection="1">
      <alignment vertical="center" shrinkToFit="1"/>
      <protection locked="0"/>
    </xf>
    <xf numFmtId="38" fontId="19" fillId="2" borderId="15" xfId="2" applyFont="1" applyFill="1" applyBorder="1" applyAlignment="1" applyProtection="1">
      <alignment vertical="center" shrinkToFit="1"/>
      <protection hidden="1"/>
    </xf>
    <xf numFmtId="0" fontId="6" fillId="0" borderId="0" xfId="0" applyFont="1" applyAlignment="1" applyProtection="1">
      <alignment vertical="center" wrapText="1"/>
      <protection hidden="1"/>
    </xf>
    <xf numFmtId="0" fontId="20" fillId="2" borderId="11" xfId="0" applyFont="1" applyFill="1" applyBorder="1" applyAlignment="1" applyProtection="1">
      <alignment horizontal="center" vertical="center" wrapText="1" shrinkToFit="1"/>
      <protection hidden="1"/>
    </xf>
    <xf numFmtId="0" fontId="6" fillId="2" borderId="16" xfId="0" applyFont="1" applyFill="1" applyBorder="1" applyAlignment="1" applyProtection="1">
      <alignment vertical="center"/>
      <protection hidden="1"/>
    </xf>
    <xf numFmtId="38" fontId="19" fillId="0" borderId="17" xfId="2" applyFont="1" applyBorder="1" applyAlignment="1" applyProtection="1">
      <alignment vertical="center" shrinkToFit="1"/>
      <protection locked="0"/>
    </xf>
    <xf numFmtId="10" fontId="19" fillId="2" borderId="18" xfId="1" applyNumberFormat="1" applyFont="1" applyFill="1" applyBorder="1" applyAlignment="1" applyProtection="1">
      <alignment horizontal="right" vertical="center" shrinkToFit="1"/>
      <protection hidden="1"/>
    </xf>
    <xf numFmtId="38" fontId="19" fillId="0" borderId="19" xfId="2" applyFont="1" applyBorder="1" applyAlignment="1" applyProtection="1">
      <alignment vertical="center" shrinkToFit="1"/>
      <protection locked="0"/>
    </xf>
    <xf numFmtId="10" fontId="19" fillId="2" borderId="20" xfId="1" applyNumberFormat="1" applyFont="1" applyFill="1" applyBorder="1" applyAlignment="1" applyProtection="1">
      <alignment horizontal="right" vertical="center" shrinkToFit="1"/>
      <protection hidden="1"/>
    </xf>
    <xf numFmtId="38" fontId="19" fillId="2" borderId="17" xfId="2" applyFont="1" applyFill="1" applyBorder="1" applyAlignment="1" applyProtection="1">
      <alignment vertical="center" shrinkToFit="1"/>
      <protection hidden="1"/>
    </xf>
    <xf numFmtId="38" fontId="6" fillId="2" borderId="21" xfId="0" applyNumberFormat="1" applyFont="1" applyFill="1" applyBorder="1" applyAlignment="1" applyProtection="1">
      <alignment vertical="center" shrinkToFit="1"/>
      <protection hidden="1"/>
    </xf>
    <xf numFmtId="0" fontId="0" fillId="0" borderId="0" xfId="0" applyFont="1" applyBorder="1" applyAlignment="1" applyProtection="1">
      <alignment vertical="center"/>
      <protection hidden="1"/>
    </xf>
    <xf numFmtId="0" fontId="6" fillId="2" borderId="0" xfId="0" applyFont="1" applyFill="1" applyBorder="1" applyAlignment="1" applyProtection="1">
      <alignment vertical="center"/>
      <protection hidden="1"/>
    </xf>
    <xf numFmtId="38" fontId="19" fillId="2" borderId="0" xfId="2" applyFont="1" applyFill="1" applyBorder="1" applyAlignment="1" applyProtection="1">
      <alignment vertical="center"/>
      <protection hidden="1"/>
    </xf>
    <xf numFmtId="177" fontId="19" fillId="2" borderId="0" xfId="1" applyNumberFormat="1" applyFont="1" applyFill="1" applyBorder="1" applyAlignment="1" applyProtection="1">
      <alignment horizontal="right" vertical="center"/>
      <protection hidden="1"/>
    </xf>
    <xf numFmtId="38" fontId="0" fillId="2" borderId="0" xfId="0" applyNumberFormat="1" applyFont="1" applyFill="1" applyBorder="1" applyAlignment="1" applyProtection="1">
      <alignment vertical="center"/>
      <protection hidden="1"/>
    </xf>
    <xf numFmtId="0" fontId="0" fillId="2" borderId="0" xfId="0" applyFont="1" applyFill="1" applyAlignment="1" applyProtection="1">
      <alignment horizontal="center" vertical="center"/>
      <protection hidden="1"/>
    </xf>
    <xf numFmtId="0" fontId="6" fillId="2" borderId="11" xfId="0" applyFont="1" applyFill="1" applyBorder="1" applyAlignment="1" applyProtection="1">
      <alignment horizontal="left" vertical="center" shrinkToFit="1"/>
      <protection hidden="1"/>
    </xf>
    <xf numFmtId="38" fontId="19" fillId="2" borderId="0" xfId="2" applyFont="1" applyFill="1" applyBorder="1" applyAlignment="1" applyProtection="1">
      <alignment horizontal="right" vertical="center"/>
      <protection hidden="1"/>
    </xf>
    <xf numFmtId="177" fontId="19" fillId="2" borderId="0" xfId="1" applyNumberFormat="1" applyFont="1" applyFill="1" applyBorder="1" applyAlignment="1" applyProtection="1">
      <alignment horizontal="center" vertical="center" shrinkToFit="1"/>
      <protection hidden="1"/>
    </xf>
    <xf numFmtId="0" fontId="6" fillId="2" borderId="11" xfId="0" applyFont="1" applyFill="1" applyBorder="1" applyAlignment="1" applyProtection="1">
      <alignment vertical="center"/>
      <protection hidden="1"/>
    </xf>
    <xf numFmtId="0" fontId="6" fillId="2" borderId="17" xfId="0" applyFont="1" applyFill="1" applyBorder="1" applyAlignment="1" applyProtection="1">
      <alignment vertical="center"/>
      <protection hidden="1"/>
    </xf>
    <xf numFmtId="0" fontId="8" fillId="2" borderId="0" xfId="0" applyFont="1" applyFill="1" applyBorder="1" applyAlignment="1" applyProtection="1">
      <alignment horizontal="left" vertical="center" shrinkToFit="1"/>
      <protection hidden="1"/>
    </xf>
    <xf numFmtId="0" fontId="0" fillId="0" borderId="0" xfId="0" applyFont="1" applyFill="1" applyBorder="1" applyAlignment="1" applyProtection="1">
      <alignment vertical="center"/>
      <protection hidden="1"/>
    </xf>
    <xf numFmtId="0" fontId="6" fillId="0" borderId="0" xfId="0" applyFont="1" applyBorder="1" applyAlignment="1" applyProtection="1">
      <alignment vertical="center" wrapText="1"/>
      <protection hidden="1"/>
    </xf>
    <xf numFmtId="0" fontId="0" fillId="0" borderId="0" xfId="0" applyFont="1" applyBorder="1" applyAlignment="1" applyProtection="1">
      <alignment horizontal="center" vertical="center" textRotation="255"/>
      <protection hidden="1"/>
    </xf>
    <xf numFmtId="0" fontId="0" fillId="0" borderId="0" xfId="0" applyFont="1" applyBorder="1" applyAlignment="1" applyProtection="1">
      <alignment horizontal="center" vertical="center"/>
      <protection hidden="1"/>
    </xf>
    <xf numFmtId="9" fontId="0" fillId="2" borderId="15" xfId="0" applyNumberFormat="1" applyFont="1" applyFill="1" applyBorder="1" applyAlignment="1" applyProtection="1">
      <alignment horizontal="center" vertical="center"/>
      <protection hidden="1"/>
    </xf>
    <xf numFmtId="0" fontId="6" fillId="0" borderId="15" xfId="0" applyFont="1" applyBorder="1" applyAlignment="1" applyProtection="1">
      <alignment vertical="center" wrapText="1"/>
      <protection hidden="1"/>
    </xf>
    <xf numFmtId="0" fontId="0" fillId="0" borderId="0" xfId="0" applyFont="1" applyAlignment="1" applyProtection="1">
      <alignment vertical="center" textRotation="255" wrapText="1"/>
      <protection hidden="1"/>
    </xf>
    <xf numFmtId="0" fontId="6" fillId="0" borderId="15" xfId="0" applyFont="1" applyBorder="1" applyAlignment="1" applyProtection="1">
      <alignment vertical="center"/>
      <protection hidden="1"/>
    </xf>
    <xf numFmtId="0" fontId="0" fillId="0" borderId="0" xfId="0" applyAlignment="1">
      <alignment vertical="center"/>
    </xf>
    <xf numFmtId="0" fontId="0" fillId="3" borderId="0" xfId="0" applyFill="1" applyAlignment="1">
      <alignment vertical="center"/>
    </xf>
    <xf numFmtId="0" fontId="10" fillId="3" borderId="0" xfId="0" applyFon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vertical="center"/>
    </xf>
    <xf numFmtId="0" fontId="19" fillId="3" borderId="0" xfId="0" applyFont="1" applyFill="1" applyAlignment="1">
      <alignment vertical="center"/>
    </xf>
    <xf numFmtId="0" fontId="0" fillId="3" borderId="22" xfId="0"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pplyProtection="1">
      <alignment horizontal="left" vertical="center"/>
      <protection hidden="1"/>
    </xf>
    <xf numFmtId="0" fontId="6" fillId="3" borderId="0" xfId="0" applyFont="1" applyFill="1" applyBorder="1" applyAlignment="1" applyProtection="1">
      <alignment vertical="center"/>
      <protection hidden="1"/>
    </xf>
    <xf numFmtId="0" fontId="0" fillId="0" borderId="15" xfId="0" applyFont="1" applyBorder="1" applyAlignment="1" applyProtection="1">
      <alignment vertical="center"/>
      <protection hidden="1"/>
    </xf>
    <xf numFmtId="0" fontId="0" fillId="4" borderId="0" xfId="0" applyFont="1" applyFill="1" applyBorder="1" applyAlignment="1" applyProtection="1">
      <alignment horizontal="center" vertical="center" textRotation="255" wrapText="1"/>
      <protection hidden="1"/>
    </xf>
    <xf numFmtId="9" fontId="0" fillId="2" borderId="0" xfId="0" applyNumberFormat="1" applyFont="1" applyFill="1" applyBorder="1" applyAlignment="1" applyProtection="1">
      <alignment horizontal="center" vertical="center"/>
      <protection hidden="1"/>
    </xf>
    <xf numFmtId="0" fontId="6" fillId="2" borderId="15" xfId="0" applyFont="1" applyFill="1" applyBorder="1" applyAlignment="1" applyProtection="1">
      <alignment vertical="center" wrapText="1"/>
      <protection hidden="1"/>
    </xf>
    <xf numFmtId="38" fontId="0" fillId="0" borderId="0" xfId="0" applyNumberFormat="1" applyFont="1" applyBorder="1" applyAlignment="1" applyProtection="1">
      <alignment vertical="center"/>
      <protection hidden="1"/>
    </xf>
    <xf numFmtId="38" fontId="6" fillId="2" borderId="23" xfId="0" applyNumberFormat="1" applyFont="1" applyFill="1" applyBorder="1" applyAlignment="1" applyProtection="1">
      <alignment vertical="center" shrinkToFit="1"/>
      <protection hidden="1"/>
    </xf>
    <xf numFmtId="38" fontId="4" fillId="2" borderId="21" xfId="2" applyFont="1" applyFill="1" applyBorder="1" applyAlignment="1" applyProtection="1">
      <alignment horizontal="right" vertical="center"/>
      <protection hidden="1"/>
    </xf>
    <xf numFmtId="0" fontId="6" fillId="2" borderId="24" xfId="0" applyFont="1" applyFill="1" applyBorder="1" applyAlignment="1" applyProtection="1">
      <alignment horizontal="center" vertical="center"/>
      <protection hidden="1"/>
    </xf>
    <xf numFmtId="0" fontId="0"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0" fillId="3" borderId="0" xfId="0" applyFont="1" applyFill="1" applyAlignment="1" applyProtection="1">
      <alignment horizontal="center" vertical="center"/>
      <protection hidden="1"/>
    </xf>
    <xf numFmtId="183" fontId="0" fillId="3" borderId="15" xfId="0" applyNumberFormat="1" applyFont="1" applyFill="1" applyBorder="1" applyAlignment="1" applyProtection="1">
      <alignment vertical="center"/>
      <protection hidden="1"/>
    </xf>
    <xf numFmtId="0" fontId="0" fillId="3" borderId="15" xfId="0" applyFont="1" applyFill="1" applyBorder="1" applyAlignment="1" applyProtection="1">
      <alignment vertical="center"/>
      <protection hidden="1"/>
    </xf>
    <xf numFmtId="182" fontId="0" fillId="3" borderId="15" xfId="0" applyNumberFormat="1"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9" fillId="3" borderId="15" xfId="0" applyFont="1" applyFill="1" applyBorder="1" applyAlignment="1" applyProtection="1">
      <alignment vertical="center" wrapText="1"/>
      <protection hidden="1"/>
    </xf>
    <xf numFmtId="0" fontId="20" fillId="3" borderId="15" xfId="0" applyFont="1" applyFill="1" applyBorder="1" applyAlignment="1" applyProtection="1">
      <alignment horizontal="left" vertical="center"/>
      <protection hidden="1"/>
    </xf>
    <xf numFmtId="0" fontId="0" fillId="3" borderId="15" xfId="0" applyFont="1" applyFill="1" applyBorder="1" applyAlignment="1" applyProtection="1">
      <alignment horizontal="left" vertical="center"/>
      <protection hidden="1"/>
    </xf>
    <xf numFmtId="0" fontId="0" fillId="3" borderId="0" xfId="0" applyFont="1" applyFill="1" applyBorder="1" applyAlignment="1" applyProtection="1">
      <alignment horizontal="center" vertical="center"/>
      <protection hidden="1"/>
    </xf>
    <xf numFmtId="0" fontId="6" fillId="3" borderId="15" xfId="0" applyFont="1" applyFill="1" applyBorder="1" applyAlignment="1" applyProtection="1">
      <alignment vertical="center"/>
      <protection hidden="1"/>
    </xf>
    <xf numFmtId="0" fontId="6" fillId="3" borderId="15" xfId="0" applyFont="1" applyFill="1" applyBorder="1" applyAlignment="1" applyProtection="1">
      <alignment vertical="center" wrapText="1"/>
      <protection hidden="1"/>
    </xf>
    <xf numFmtId="0" fontId="12" fillId="3" borderId="15" xfId="0" applyFont="1" applyFill="1" applyBorder="1" applyAlignment="1" applyProtection="1">
      <alignment vertical="center"/>
      <protection hidden="1"/>
    </xf>
    <xf numFmtId="0" fontId="0" fillId="3" borderId="0" xfId="0" applyFont="1" applyFill="1" applyBorder="1" applyAlignment="1" applyProtection="1">
      <alignment vertical="center"/>
      <protection hidden="1"/>
    </xf>
    <xf numFmtId="0" fontId="12" fillId="3" borderId="15" xfId="0" applyFont="1" applyFill="1" applyBorder="1" applyAlignment="1" applyProtection="1">
      <alignment vertical="center" wrapText="1"/>
      <protection hidden="1"/>
    </xf>
    <xf numFmtId="0" fontId="0" fillId="3" borderId="15" xfId="0" applyFont="1" applyFill="1" applyBorder="1" applyAlignment="1" applyProtection="1">
      <alignment horizontal="right" vertical="center"/>
      <protection hidden="1"/>
    </xf>
    <xf numFmtId="0" fontId="12" fillId="3" borderId="15" xfId="0" applyFont="1" applyFill="1" applyBorder="1" applyAlignment="1" applyProtection="1">
      <alignment horizontal="center" vertical="center" wrapText="1"/>
      <protection hidden="1"/>
    </xf>
    <xf numFmtId="38" fontId="0" fillId="3" borderId="0" xfId="0" applyNumberFormat="1" applyFont="1" applyFill="1" applyBorder="1" applyAlignment="1" applyProtection="1">
      <alignment vertical="center"/>
      <protection hidden="1"/>
    </xf>
    <xf numFmtId="0" fontId="6" fillId="3" borderId="25" xfId="0" applyFont="1" applyFill="1" applyBorder="1" applyAlignment="1" applyProtection="1">
      <alignment vertical="center" wrapText="1"/>
      <protection hidden="1"/>
    </xf>
    <xf numFmtId="0" fontId="21" fillId="3" borderId="0" xfId="0" applyFont="1" applyFill="1" applyBorder="1" applyAlignment="1" applyProtection="1">
      <alignment vertical="center"/>
      <protection hidden="1"/>
    </xf>
    <xf numFmtId="0" fontId="6" fillId="3" borderId="0" xfId="0" applyFont="1" applyFill="1" applyBorder="1" applyAlignment="1" applyProtection="1">
      <alignment vertical="center" shrinkToFit="1"/>
      <protection hidden="1"/>
    </xf>
    <xf numFmtId="0" fontId="22" fillId="3" borderId="0" xfId="0" applyFont="1" applyFill="1" applyAlignment="1" applyProtection="1">
      <alignment vertical="center"/>
      <protection hidden="1"/>
    </xf>
    <xf numFmtId="0" fontId="23" fillId="3" borderId="0" xfId="0" applyFont="1" applyFill="1" applyAlignment="1" applyProtection="1">
      <alignment vertical="center"/>
      <protection hidden="1"/>
    </xf>
    <xf numFmtId="0" fontId="0" fillId="3" borderId="0" xfId="0" quotePrefix="1" applyFont="1" applyFill="1" applyBorder="1" applyAlignment="1" applyProtection="1">
      <alignment vertical="center"/>
      <protection hidden="1"/>
    </xf>
    <xf numFmtId="0" fontId="6" fillId="3" borderId="0" xfId="0" applyFont="1" applyFill="1" applyBorder="1" applyAlignment="1" applyProtection="1">
      <alignment vertical="center" wrapText="1"/>
      <protection hidden="1"/>
    </xf>
    <xf numFmtId="0" fontId="6" fillId="3" borderId="1" xfId="0" applyFont="1" applyFill="1" applyBorder="1" applyAlignment="1" applyProtection="1">
      <alignment vertical="center"/>
      <protection hidden="1"/>
    </xf>
    <xf numFmtId="0" fontId="6" fillId="3" borderId="26" xfId="0" applyFont="1" applyFill="1" applyBorder="1" applyAlignment="1" applyProtection="1">
      <alignment horizontal="left" vertical="center"/>
      <protection hidden="1"/>
    </xf>
    <xf numFmtId="0" fontId="6" fillId="3" borderId="5" xfId="0" applyFont="1" applyFill="1" applyBorder="1" applyAlignment="1" applyProtection="1">
      <alignment vertical="center"/>
      <protection hidden="1"/>
    </xf>
    <xf numFmtId="0" fontId="6" fillId="3" borderId="27" xfId="0" applyFont="1" applyFill="1" applyBorder="1" applyAlignment="1" applyProtection="1">
      <alignment vertical="center"/>
      <protection hidden="1"/>
    </xf>
    <xf numFmtId="0" fontId="6" fillId="3" borderId="28" xfId="0" applyFont="1" applyFill="1" applyBorder="1" applyAlignment="1" applyProtection="1">
      <alignment horizontal="left" wrapText="1"/>
      <protection hidden="1"/>
    </xf>
    <xf numFmtId="0" fontId="6" fillId="3" borderId="29" xfId="0" applyFont="1" applyFill="1" applyBorder="1" applyAlignment="1" applyProtection="1">
      <alignment vertical="top" wrapText="1"/>
      <protection hidden="1"/>
    </xf>
    <xf numFmtId="0" fontId="0" fillId="5" borderId="30" xfId="0" applyFont="1" applyFill="1" applyBorder="1" applyAlignment="1" applyProtection="1">
      <alignment vertical="center"/>
      <protection hidden="1"/>
    </xf>
    <xf numFmtId="181" fontId="6" fillId="5" borderId="31" xfId="0" applyNumberFormat="1" applyFont="1" applyFill="1" applyBorder="1" applyAlignment="1" applyProtection="1">
      <alignment horizontal="right" vertical="center"/>
      <protection hidden="1"/>
    </xf>
    <xf numFmtId="0" fontId="6" fillId="5" borderId="32" xfId="0" applyFont="1" applyFill="1" applyBorder="1" applyAlignment="1" applyProtection="1">
      <alignment horizontal="left" vertical="center"/>
      <protection hidden="1"/>
    </xf>
    <xf numFmtId="180" fontId="6" fillId="5" borderId="31" xfId="0" applyNumberFormat="1" applyFont="1" applyFill="1" applyBorder="1" applyAlignment="1" applyProtection="1">
      <alignment horizontal="right" vertical="center"/>
      <protection hidden="1"/>
    </xf>
    <xf numFmtId="0" fontId="10" fillId="3" borderId="0" xfId="0" applyFont="1" applyFill="1" applyAlignment="1">
      <alignment horizontal="center" vertical="center"/>
    </xf>
    <xf numFmtId="0" fontId="0" fillId="3" borderId="0" xfId="0" applyFill="1" applyAlignment="1">
      <alignment horizontal="center" vertical="center"/>
    </xf>
    <xf numFmtId="0" fontId="8" fillId="5" borderId="33" xfId="0" applyFont="1" applyFill="1" applyBorder="1" applyAlignment="1" applyProtection="1">
      <alignment horizontal="center" vertical="center" shrinkToFit="1"/>
      <protection hidden="1"/>
    </xf>
    <xf numFmtId="0" fontId="8" fillId="5" borderId="34" xfId="0" applyFont="1" applyFill="1" applyBorder="1" applyAlignment="1" applyProtection="1">
      <alignment horizontal="center" vertical="center" shrinkToFit="1"/>
      <protection hidden="1"/>
    </xf>
    <xf numFmtId="0" fontId="8" fillId="5" borderId="35" xfId="0" applyFont="1" applyFill="1" applyBorder="1" applyAlignment="1" applyProtection="1">
      <alignment horizontal="center" vertical="center" shrinkToFit="1"/>
      <protection hidden="1"/>
    </xf>
    <xf numFmtId="0" fontId="0" fillId="3" borderId="15" xfId="0" applyFont="1" applyFill="1" applyBorder="1" applyAlignment="1" applyProtection="1">
      <alignment horizontal="left" vertical="center" wrapText="1"/>
      <protection hidden="1"/>
    </xf>
    <xf numFmtId="0" fontId="6" fillId="5" borderId="36" xfId="0" applyFont="1" applyFill="1" applyBorder="1" applyAlignment="1" applyProtection="1">
      <alignment horizontal="center" vertical="center"/>
      <protection hidden="1"/>
    </xf>
    <xf numFmtId="0" fontId="6" fillId="5" borderId="3" xfId="0" applyFont="1" applyFill="1" applyBorder="1" applyAlignment="1" applyProtection="1">
      <alignment horizontal="center" vertical="center"/>
      <protection hidden="1"/>
    </xf>
    <xf numFmtId="0" fontId="6" fillId="5" borderId="4" xfId="0" applyFont="1" applyFill="1" applyBorder="1" applyAlignment="1" applyProtection="1">
      <alignment horizontal="center" vertical="center"/>
      <protection hidden="1"/>
    </xf>
    <xf numFmtId="0" fontId="8" fillId="5" borderId="33" xfId="0" applyFont="1" applyFill="1" applyBorder="1" applyAlignment="1" applyProtection="1">
      <alignment horizontal="center" vertical="center"/>
      <protection hidden="1"/>
    </xf>
    <xf numFmtId="0" fontId="8" fillId="5" borderId="34" xfId="0" applyFont="1" applyFill="1" applyBorder="1" applyAlignment="1" applyProtection="1">
      <alignment horizontal="center" vertical="center"/>
      <protection hidden="1"/>
    </xf>
    <xf numFmtId="0" fontId="8" fillId="5" borderId="35" xfId="0" applyFont="1" applyFill="1" applyBorder="1" applyAlignment="1" applyProtection="1">
      <alignment horizontal="center" vertical="center"/>
      <protection hidden="1"/>
    </xf>
    <xf numFmtId="38" fontId="19" fillId="2" borderId="14" xfId="2" applyFont="1" applyFill="1" applyBorder="1" applyAlignment="1" applyProtection="1">
      <alignment horizontal="left" vertical="center" wrapText="1"/>
      <protection hidden="1"/>
    </xf>
    <xf numFmtId="38" fontId="19" fillId="2" borderId="37" xfId="2" applyFont="1" applyFill="1" applyBorder="1" applyAlignment="1" applyProtection="1">
      <alignment horizontal="left" vertical="center" wrapText="1"/>
      <protection hidden="1"/>
    </xf>
    <xf numFmtId="38" fontId="19" fillId="2" borderId="38" xfId="2" applyFont="1" applyFill="1" applyBorder="1" applyAlignment="1" applyProtection="1">
      <alignment horizontal="left" vertical="center" wrapText="1"/>
      <protection hidden="1"/>
    </xf>
    <xf numFmtId="0" fontId="6" fillId="2" borderId="14" xfId="0" applyFont="1" applyFill="1" applyBorder="1" applyAlignment="1" applyProtection="1">
      <alignment horizontal="left" vertical="center" wrapText="1"/>
      <protection hidden="1"/>
    </xf>
    <xf numFmtId="0" fontId="6" fillId="2" borderId="37" xfId="0" applyFont="1" applyFill="1" applyBorder="1" applyAlignment="1" applyProtection="1">
      <alignment horizontal="left" vertical="center" wrapText="1"/>
      <protection hidden="1"/>
    </xf>
    <xf numFmtId="0" fontId="6" fillId="2" borderId="38" xfId="0" applyFont="1" applyFill="1" applyBorder="1" applyAlignment="1" applyProtection="1">
      <alignment horizontal="left" vertical="center" wrapText="1"/>
      <protection hidden="1"/>
    </xf>
    <xf numFmtId="0" fontId="12" fillId="2" borderId="14" xfId="0" applyFont="1" applyFill="1" applyBorder="1" applyAlignment="1" applyProtection="1">
      <alignment horizontal="left" vertical="center" wrapText="1"/>
      <protection hidden="1"/>
    </xf>
    <xf numFmtId="0" fontId="12" fillId="2" borderId="37" xfId="0" applyFont="1" applyFill="1" applyBorder="1" applyAlignment="1" applyProtection="1">
      <alignment horizontal="left" vertical="center" wrapText="1"/>
      <protection hidden="1"/>
    </xf>
    <xf numFmtId="0" fontId="12" fillId="2" borderId="38" xfId="0" applyFont="1" applyFill="1" applyBorder="1" applyAlignment="1" applyProtection="1">
      <alignment horizontal="left" vertical="center" wrapText="1"/>
      <protection hidden="1"/>
    </xf>
    <xf numFmtId="0" fontId="6" fillId="3" borderId="36"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0" fillId="4" borderId="15" xfId="0" applyFont="1" applyFill="1" applyBorder="1" applyAlignment="1" applyProtection="1">
      <alignment horizontal="center" vertical="center" textRotation="255" wrapText="1"/>
      <protection hidden="1"/>
    </xf>
    <xf numFmtId="0" fontId="0" fillId="4" borderId="15" xfId="0" applyFont="1" applyFill="1" applyBorder="1" applyAlignment="1" applyProtection="1">
      <alignment horizontal="left" vertical="center"/>
      <protection hidden="1"/>
    </xf>
    <xf numFmtId="0" fontId="6" fillId="2" borderId="24"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179" fontId="8" fillId="2" borderId="14" xfId="1" applyNumberFormat="1" applyFont="1" applyFill="1" applyBorder="1" applyAlignment="1" applyProtection="1">
      <alignment horizontal="center" vertical="center"/>
      <protection hidden="1"/>
    </xf>
    <xf numFmtId="179" fontId="8" fillId="2" borderId="37" xfId="1" applyNumberFormat="1" applyFont="1" applyFill="1" applyBorder="1" applyAlignment="1" applyProtection="1">
      <alignment horizontal="center" vertical="center"/>
      <protection hidden="1"/>
    </xf>
    <xf numFmtId="179" fontId="8" fillId="2" borderId="38" xfId="1" applyNumberFormat="1" applyFont="1" applyFill="1" applyBorder="1" applyAlignment="1" applyProtection="1">
      <alignment horizontal="center" vertical="center"/>
      <protection hidden="1"/>
    </xf>
    <xf numFmtId="179" fontId="8" fillId="2" borderId="39" xfId="0" applyNumberFormat="1" applyFont="1" applyFill="1" applyBorder="1" applyAlignment="1" applyProtection="1">
      <alignment horizontal="center" vertical="center" wrapText="1"/>
      <protection hidden="1"/>
    </xf>
    <xf numFmtId="179" fontId="8" fillId="2" borderId="40" xfId="0" applyNumberFormat="1" applyFont="1" applyFill="1" applyBorder="1" applyAlignment="1" applyProtection="1">
      <alignment horizontal="center" vertical="center" wrapText="1"/>
      <protection hidden="1"/>
    </xf>
    <xf numFmtId="178" fontId="6" fillId="2" borderId="20" xfId="1" applyNumberFormat="1" applyFont="1" applyFill="1" applyBorder="1" applyAlignment="1" applyProtection="1">
      <alignment horizontal="left" vertical="center" wrapText="1" shrinkToFit="1"/>
      <protection hidden="1"/>
    </xf>
    <xf numFmtId="178" fontId="6" fillId="2" borderId="39" xfId="1" applyNumberFormat="1" applyFont="1" applyFill="1" applyBorder="1" applyAlignment="1" applyProtection="1">
      <alignment horizontal="left" vertical="center" wrapText="1" shrinkToFit="1"/>
      <protection hidden="1"/>
    </xf>
    <xf numFmtId="178" fontId="6" fillId="2" borderId="40" xfId="1" applyNumberFormat="1" applyFont="1" applyFill="1" applyBorder="1" applyAlignment="1" applyProtection="1">
      <alignment horizontal="left" vertical="center" wrapText="1" shrinkToFit="1"/>
      <protection hidden="1"/>
    </xf>
    <xf numFmtId="0" fontId="6" fillId="0" borderId="10"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6" fillId="0" borderId="38" xfId="0" applyFont="1" applyBorder="1" applyAlignment="1" applyProtection="1">
      <alignment horizontal="left" vertical="center" shrinkToFit="1"/>
      <protection locked="0"/>
    </xf>
    <xf numFmtId="0" fontId="0" fillId="4" borderId="15" xfId="0" applyFont="1" applyFill="1" applyBorder="1" applyAlignment="1" applyProtection="1">
      <alignment horizontal="center" vertical="center" textRotation="255"/>
      <protection hidden="1"/>
    </xf>
    <xf numFmtId="0" fontId="0" fillId="3" borderId="15" xfId="0" applyFont="1" applyFill="1" applyBorder="1" applyAlignment="1" applyProtection="1">
      <alignment horizontal="left" vertical="center"/>
      <protection hidden="1"/>
    </xf>
    <xf numFmtId="0" fontId="20" fillId="3" borderId="15" xfId="0" applyFont="1" applyFill="1" applyBorder="1" applyAlignment="1" applyProtection="1">
      <alignment horizontal="left" vertical="center"/>
      <protection hidden="1"/>
    </xf>
    <xf numFmtId="0" fontId="0" fillId="3" borderId="15" xfId="0" applyFont="1" applyFill="1" applyBorder="1" applyAlignment="1" applyProtection="1">
      <alignment horizontal="center" vertical="center" textRotation="255"/>
      <protection hidden="1"/>
    </xf>
    <xf numFmtId="0" fontId="0" fillId="3" borderId="15" xfId="0" applyFont="1" applyFill="1" applyBorder="1" applyAlignment="1" applyProtection="1">
      <alignment horizontal="center" vertical="center" wrapText="1"/>
      <protection hidden="1"/>
    </xf>
    <xf numFmtId="0" fontId="0" fillId="3" borderId="15"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0" fillId="3" borderId="15" xfId="0" applyFont="1" applyFill="1" applyBorder="1" applyAlignment="1" applyProtection="1">
      <alignment horizontal="center" vertical="center" textRotation="255" wrapText="1"/>
      <protection hidden="1"/>
    </xf>
    <xf numFmtId="0" fontId="0" fillId="3" borderId="36" xfId="0" applyFont="1" applyFill="1" applyBorder="1" applyAlignment="1" applyProtection="1">
      <alignment horizontal="center" vertical="center"/>
      <protection hidden="1"/>
    </xf>
    <xf numFmtId="0" fontId="0" fillId="3" borderId="3" xfId="0" applyFont="1" applyFill="1" applyBorder="1" applyAlignment="1" applyProtection="1">
      <alignment horizontal="center" vertical="center"/>
      <protection hidden="1"/>
    </xf>
    <xf numFmtId="0" fontId="0" fillId="3" borderId="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wrapText="1"/>
      <protection hidden="1"/>
    </xf>
    <xf numFmtId="0" fontId="0" fillId="3" borderId="15" xfId="0" applyFont="1" applyFill="1" applyBorder="1" applyAlignment="1" applyProtection="1">
      <alignment horizontal="center" vertical="top" textRotation="255" wrapText="1"/>
      <protection hidden="1"/>
    </xf>
    <xf numFmtId="0" fontId="8" fillId="3" borderId="0"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textRotation="255"/>
      <protection hidden="1"/>
    </xf>
    <xf numFmtId="0" fontId="6" fillId="3" borderId="0" xfId="0" applyFont="1" applyFill="1" applyBorder="1" applyAlignment="1" applyProtection="1">
      <alignment horizontal="left" vertical="center"/>
      <protection hidden="1"/>
    </xf>
    <xf numFmtId="176" fontId="6" fillId="0" borderId="1"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hidden="1"/>
    </xf>
    <xf numFmtId="0" fontId="6" fillId="0" borderId="16" xfId="0" applyFont="1" applyBorder="1" applyAlignment="1" applyProtection="1">
      <alignment horizontal="left" vertical="center" shrinkToFit="1"/>
      <protection locked="0"/>
    </xf>
    <xf numFmtId="0" fontId="6" fillId="0" borderId="39" xfId="0" applyFont="1" applyBorder="1" applyAlignment="1" applyProtection="1">
      <alignment horizontal="left" vertical="center" shrinkToFit="1"/>
      <protection locked="0"/>
    </xf>
    <xf numFmtId="0" fontId="6" fillId="0" borderId="40" xfId="0" applyFont="1" applyBorder="1" applyAlignment="1" applyProtection="1">
      <alignment horizontal="left" vertical="center" shrinkToFit="1"/>
      <protection locked="0"/>
    </xf>
    <xf numFmtId="0" fontId="0" fillId="6" borderId="36" xfId="0" applyFont="1" applyFill="1" applyBorder="1" applyAlignment="1" applyProtection="1">
      <alignment horizontal="center" vertical="center"/>
      <protection hidden="1"/>
    </xf>
    <xf numFmtId="0" fontId="0" fillId="6" borderId="3" xfId="0" applyFont="1" applyFill="1" applyBorder="1" applyAlignment="1" applyProtection="1">
      <alignment horizontal="center" vertical="center"/>
      <protection hidden="1"/>
    </xf>
    <xf numFmtId="0" fontId="0" fillId="6" borderId="4" xfId="0" applyFont="1" applyFill="1" applyBorder="1" applyAlignment="1" applyProtection="1">
      <alignment horizontal="center" vertical="center"/>
      <protection hidden="1"/>
    </xf>
    <xf numFmtId="0" fontId="0" fillId="3" borderId="14" xfId="0" applyFont="1" applyFill="1" applyBorder="1" applyAlignment="1" applyProtection="1">
      <alignment horizontal="center" vertical="center"/>
      <protection hidden="1"/>
    </xf>
    <xf numFmtId="0" fontId="0" fillId="3" borderId="13" xfId="0" applyFont="1" applyFill="1" applyBorder="1" applyAlignment="1" applyProtection="1">
      <alignment horizontal="center" vertical="center"/>
      <protection hidden="1"/>
    </xf>
    <xf numFmtId="0" fontId="0" fillId="3" borderId="23" xfId="0" applyFont="1" applyFill="1" applyBorder="1" applyAlignment="1" applyProtection="1">
      <alignment horizontal="right" vertical="center"/>
      <protection hidden="1"/>
    </xf>
    <xf numFmtId="0" fontId="0" fillId="3" borderId="41" xfId="0" applyFont="1" applyFill="1" applyBorder="1" applyAlignment="1" applyProtection="1">
      <alignment horizontal="right" vertical="center"/>
      <protection hidden="1"/>
    </xf>
    <xf numFmtId="0" fontId="6" fillId="3" borderId="15" xfId="0" applyFont="1" applyFill="1" applyBorder="1" applyAlignment="1" applyProtection="1">
      <alignment horizontal="left" vertical="center" wrapText="1"/>
      <protection hidden="1"/>
    </xf>
    <xf numFmtId="0" fontId="6" fillId="2" borderId="20" xfId="0" applyFont="1" applyFill="1" applyBorder="1" applyAlignment="1" applyProtection="1">
      <alignment horizontal="left" vertical="center" shrinkToFit="1"/>
      <protection hidden="1"/>
    </xf>
    <xf numFmtId="0" fontId="6" fillId="2" borderId="39" xfId="0" applyFont="1" applyFill="1" applyBorder="1" applyAlignment="1" applyProtection="1">
      <alignment horizontal="left" vertical="center" shrinkToFit="1"/>
      <protection hidden="1"/>
    </xf>
    <xf numFmtId="0" fontId="6" fillId="2" borderId="40" xfId="0" applyFont="1" applyFill="1" applyBorder="1" applyAlignment="1" applyProtection="1">
      <alignment horizontal="left" vertical="center" shrinkToFit="1"/>
      <protection hidden="1"/>
    </xf>
    <xf numFmtId="177" fontId="6" fillId="2" borderId="14" xfId="1" applyNumberFormat="1" applyFont="1" applyFill="1" applyBorder="1" applyAlignment="1" applyProtection="1">
      <alignment horizontal="left" vertical="center" wrapText="1"/>
      <protection hidden="1"/>
    </xf>
    <xf numFmtId="177" fontId="6" fillId="2" borderId="37" xfId="1" applyNumberFormat="1" applyFont="1" applyFill="1" applyBorder="1" applyAlignment="1" applyProtection="1">
      <alignment horizontal="left" vertical="center" wrapText="1"/>
      <protection hidden="1"/>
    </xf>
    <xf numFmtId="177" fontId="6" fillId="2" borderId="38" xfId="1" applyNumberFormat="1" applyFont="1" applyFill="1" applyBorder="1" applyAlignment="1" applyProtection="1">
      <alignment horizontal="left" vertical="center" wrapText="1"/>
      <protection hidden="1"/>
    </xf>
    <xf numFmtId="0" fontId="6" fillId="2" borderId="11" xfId="0" applyFont="1" applyFill="1" applyBorder="1" applyAlignment="1" applyProtection="1">
      <alignment horizontal="center" vertical="center" wrapText="1"/>
      <protection hidden="1"/>
    </xf>
    <xf numFmtId="0" fontId="6" fillId="2" borderId="42"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42" xfId="0" applyFont="1" applyFill="1" applyBorder="1" applyAlignment="1" applyProtection="1">
      <alignment horizontal="left" vertical="center"/>
      <protection hidden="1"/>
    </xf>
    <xf numFmtId="0" fontId="6" fillId="2" borderId="43" xfId="0" applyFont="1" applyFill="1" applyBorder="1" applyAlignment="1" applyProtection="1">
      <alignment horizontal="left" vertical="center"/>
      <protection hidden="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7"/>
  <sheetViews>
    <sheetView tabSelected="1" workbookViewId="0"/>
  </sheetViews>
  <sheetFormatPr defaultRowHeight="13.5" x14ac:dyDescent="0.15"/>
  <cols>
    <col min="1" max="1" width="6.25" style="61" customWidth="1"/>
    <col min="2" max="8" width="9" style="61"/>
    <col min="9" max="9" width="12.75" style="61" customWidth="1"/>
    <col min="10" max="10" width="4" style="61" customWidth="1"/>
    <col min="11" max="16384" width="9" style="61"/>
  </cols>
  <sheetData>
    <row r="1" spans="1:28" x14ac:dyDescent="0.1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row>
    <row r="2" spans="1:28" ht="21" customHeight="1" x14ac:dyDescent="0.15">
      <c r="A2" s="62"/>
      <c r="B2" s="116" t="s">
        <v>124</v>
      </c>
      <c r="C2" s="116"/>
      <c r="D2" s="116"/>
      <c r="E2" s="116"/>
      <c r="F2" s="116"/>
      <c r="G2" s="116"/>
      <c r="H2" s="116"/>
      <c r="I2" s="116"/>
      <c r="J2" s="62"/>
      <c r="K2" s="62"/>
      <c r="L2" s="62"/>
      <c r="M2" s="62"/>
      <c r="N2" s="62"/>
      <c r="O2" s="62"/>
      <c r="P2" s="62"/>
      <c r="Q2" s="62"/>
      <c r="R2" s="62"/>
      <c r="S2" s="62"/>
      <c r="T2" s="62"/>
      <c r="U2" s="62"/>
      <c r="V2" s="62"/>
      <c r="W2" s="62"/>
      <c r="X2" s="62"/>
      <c r="Y2" s="62"/>
      <c r="Z2" s="62"/>
      <c r="AA2" s="62"/>
      <c r="AB2" s="62"/>
    </row>
    <row r="3" spans="1:28" ht="22.5" customHeight="1" x14ac:dyDescent="0.15">
      <c r="A3" s="62"/>
      <c r="B3" s="63"/>
      <c r="C3" s="63"/>
      <c r="D3" s="63"/>
      <c r="E3" s="63"/>
      <c r="F3" s="63"/>
      <c r="G3" s="63"/>
      <c r="H3" s="63"/>
      <c r="I3" s="63"/>
      <c r="J3" s="62"/>
      <c r="K3" s="62"/>
      <c r="L3" s="62"/>
      <c r="M3" s="62"/>
      <c r="N3" s="62"/>
      <c r="O3" s="62"/>
      <c r="P3" s="62"/>
      <c r="Q3" s="62"/>
      <c r="R3" s="62"/>
      <c r="S3" s="62"/>
      <c r="T3" s="62"/>
      <c r="U3" s="62"/>
      <c r="V3" s="62"/>
      <c r="W3" s="62"/>
      <c r="X3" s="62"/>
      <c r="Y3" s="62"/>
      <c r="Z3" s="62"/>
      <c r="AA3" s="62"/>
      <c r="AB3" s="62"/>
    </row>
    <row r="4" spans="1:28" ht="22.5" customHeight="1" x14ac:dyDescent="0.15">
      <c r="A4" s="62"/>
      <c r="B4" s="62"/>
      <c r="C4" s="62"/>
      <c r="D4" s="62"/>
      <c r="E4" s="62"/>
      <c r="F4" s="62"/>
      <c r="G4" s="62"/>
      <c r="H4" s="117" t="s">
        <v>101</v>
      </c>
      <c r="I4" s="117"/>
      <c r="J4" s="62"/>
      <c r="K4" s="62"/>
      <c r="L4" s="62"/>
      <c r="M4" s="62"/>
      <c r="N4" s="62"/>
      <c r="O4" s="62"/>
      <c r="P4" s="62"/>
      <c r="Q4" s="62"/>
      <c r="R4" s="62"/>
      <c r="S4" s="62"/>
      <c r="T4" s="62"/>
      <c r="U4" s="62"/>
      <c r="V4" s="62"/>
      <c r="W4" s="62"/>
      <c r="X4" s="62"/>
      <c r="Y4" s="62"/>
      <c r="Z4" s="62"/>
      <c r="AA4" s="62"/>
      <c r="AB4" s="62"/>
    </row>
    <row r="5" spans="1:28" ht="22.5" customHeight="1" x14ac:dyDescent="0.15">
      <c r="A5" s="62"/>
      <c r="B5" s="62"/>
      <c r="C5" s="62"/>
      <c r="D5" s="62"/>
      <c r="E5" s="62"/>
      <c r="F5" s="62"/>
      <c r="G5" s="62"/>
      <c r="H5" s="64"/>
      <c r="I5" s="64"/>
      <c r="J5" s="62"/>
      <c r="K5" s="62"/>
      <c r="L5" s="62"/>
      <c r="M5" s="62"/>
      <c r="N5" s="62"/>
      <c r="O5" s="62"/>
      <c r="P5" s="62"/>
      <c r="Q5" s="62"/>
      <c r="R5" s="62"/>
      <c r="S5" s="62"/>
      <c r="T5" s="62"/>
      <c r="U5" s="62"/>
      <c r="V5" s="62"/>
      <c r="W5" s="62"/>
      <c r="X5" s="62"/>
      <c r="Y5" s="62"/>
      <c r="Z5" s="62"/>
      <c r="AA5" s="62"/>
      <c r="AB5" s="62"/>
    </row>
    <row r="6" spans="1:28" ht="21" customHeight="1" x14ac:dyDescent="0.15">
      <c r="A6" s="62"/>
      <c r="B6" s="62" t="s">
        <v>91</v>
      </c>
      <c r="C6" s="62"/>
      <c r="D6" s="62"/>
      <c r="E6" s="62"/>
      <c r="F6" s="62"/>
      <c r="G6" s="62"/>
      <c r="H6" s="62"/>
      <c r="I6" s="62"/>
      <c r="J6" s="62"/>
      <c r="K6" s="62"/>
      <c r="L6" s="62"/>
      <c r="M6" s="62"/>
      <c r="N6" s="62"/>
      <c r="O6" s="62"/>
      <c r="P6" s="62"/>
      <c r="Q6" s="62"/>
      <c r="R6" s="62"/>
      <c r="S6" s="62"/>
      <c r="T6" s="62"/>
      <c r="U6" s="62"/>
      <c r="V6" s="62"/>
      <c r="W6" s="62"/>
      <c r="X6" s="62"/>
      <c r="Y6" s="62"/>
      <c r="Z6" s="62"/>
      <c r="AA6" s="62"/>
      <c r="AB6" s="62"/>
    </row>
    <row r="7" spans="1:28" ht="21" customHeight="1" x14ac:dyDescent="0.15">
      <c r="A7" s="62"/>
      <c r="B7" s="62" t="s">
        <v>126</v>
      </c>
      <c r="C7" s="62"/>
      <c r="D7" s="62"/>
      <c r="E7" s="62"/>
      <c r="F7" s="62"/>
      <c r="G7" s="62"/>
      <c r="H7" s="62"/>
      <c r="I7" s="62"/>
      <c r="J7" s="62"/>
      <c r="K7" s="62"/>
      <c r="L7" s="62"/>
      <c r="M7" s="62"/>
      <c r="N7" s="62"/>
      <c r="O7" s="62"/>
      <c r="P7" s="62"/>
      <c r="Q7" s="62"/>
      <c r="R7" s="62"/>
      <c r="S7" s="62"/>
      <c r="T7" s="62"/>
      <c r="U7" s="62"/>
      <c r="V7" s="62"/>
      <c r="W7" s="62"/>
      <c r="X7" s="62"/>
      <c r="Y7" s="62"/>
      <c r="Z7" s="62"/>
      <c r="AA7" s="62"/>
      <c r="AB7" s="62"/>
    </row>
    <row r="8" spans="1:28" ht="21" customHeight="1" x14ac:dyDescent="0.15">
      <c r="A8" s="62"/>
      <c r="B8" s="62" t="s">
        <v>127</v>
      </c>
      <c r="C8" s="62"/>
      <c r="D8" s="62"/>
      <c r="E8" s="62"/>
      <c r="F8" s="62"/>
      <c r="G8" s="62"/>
      <c r="H8" s="62"/>
      <c r="I8" s="62"/>
      <c r="J8" s="62"/>
      <c r="K8" s="62"/>
      <c r="L8" s="62"/>
      <c r="M8" s="62"/>
      <c r="N8" s="62"/>
      <c r="O8" s="62"/>
      <c r="P8" s="62"/>
      <c r="Q8" s="62"/>
      <c r="R8" s="62"/>
      <c r="S8" s="62"/>
      <c r="T8" s="62"/>
      <c r="U8" s="62"/>
      <c r="V8" s="62"/>
      <c r="W8" s="62"/>
      <c r="X8" s="62"/>
      <c r="Y8" s="62"/>
      <c r="Z8" s="62"/>
      <c r="AA8" s="62"/>
      <c r="AB8" s="62"/>
    </row>
    <row r="9" spans="1:28" ht="21" customHeight="1" x14ac:dyDescent="0.15">
      <c r="A9" s="62"/>
      <c r="B9" s="62" t="s">
        <v>95</v>
      </c>
      <c r="C9" s="62"/>
      <c r="D9" s="62"/>
      <c r="E9" s="62"/>
      <c r="F9" s="62"/>
      <c r="G9" s="62"/>
      <c r="H9" s="62"/>
      <c r="I9" s="62"/>
      <c r="J9" s="62"/>
      <c r="K9" s="62"/>
      <c r="L9" s="62"/>
      <c r="M9" s="62"/>
      <c r="N9" s="62"/>
      <c r="O9" s="62"/>
      <c r="P9" s="62"/>
      <c r="Q9" s="62"/>
      <c r="R9" s="62"/>
      <c r="S9" s="62"/>
      <c r="T9" s="62"/>
      <c r="U9" s="62"/>
      <c r="V9" s="62"/>
      <c r="W9" s="62"/>
      <c r="X9" s="62"/>
      <c r="Y9" s="62"/>
      <c r="Z9" s="62"/>
      <c r="AA9" s="62"/>
      <c r="AB9" s="62"/>
    </row>
    <row r="10" spans="1:28" ht="21" customHeight="1" x14ac:dyDescent="0.15">
      <c r="A10" s="62"/>
      <c r="B10" s="62" t="s">
        <v>94</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row>
    <row r="11" spans="1:28" ht="21" customHeight="1" x14ac:dyDescent="0.15">
      <c r="A11" s="62"/>
      <c r="B11" s="62" t="s">
        <v>92</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row>
    <row r="12" spans="1:28" ht="21" customHeight="1" x14ac:dyDescent="0.15">
      <c r="A12" s="62"/>
      <c r="B12" s="62" t="s">
        <v>93</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row>
    <row r="13" spans="1:28" ht="21" customHeight="1" x14ac:dyDescent="0.15">
      <c r="A13" s="62"/>
      <c r="B13" s="62" t="s">
        <v>97</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row>
    <row r="14" spans="1:28" ht="21" customHeight="1" x14ac:dyDescent="0.1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5" spans="1:28" ht="21"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row>
    <row r="16" spans="1:28" ht="21" customHeight="1" x14ac:dyDescent="0.15">
      <c r="A16" s="62"/>
      <c r="B16" s="65" t="s">
        <v>100</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row>
    <row r="17" spans="1:28" ht="21" customHeight="1" x14ac:dyDescent="0.15">
      <c r="A17" s="62"/>
      <c r="B17" s="66" t="s">
        <v>96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row>
    <row r="18" spans="1:28" ht="21" customHeight="1" x14ac:dyDescent="0.1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row r="19" spans="1:28" ht="21" customHeight="1" thickBot="1" x14ac:dyDescent="0.2">
      <c r="A19" s="62"/>
      <c r="B19" s="67"/>
      <c r="C19" s="67"/>
      <c r="D19" s="67"/>
      <c r="E19" s="67"/>
      <c r="F19" s="67"/>
      <c r="G19" s="67"/>
      <c r="H19" s="67"/>
      <c r="I19" s="67"/>
      <c r="J19" s="62"/>
      <c r="K19" s="62"/>
      <c r="L19" s="62"/>
      <c r="M19" s="62"/>
      <c r="N19" s="62"/>
      <c r="O19" s="62"/>
      <c r="P19" s="62"/>
      <c r="Q19" s="62"/>
      <c r="R19" s="62"/>
      <c r="S19" s="62"/>
      <c r="T19" s="62"/>
      <c r="U19" s="62"/>
      <c r="V19" s="62"/>
      <c r="W19" s="62"/>
      <c r="X19" s="62"/>
      <c r="Y19" s="62"/>
      <c r="Z19" s="62"/>
      <c r="AA19" s="62"/>
      <c r="AB19" s="62"/>
    </row>
    <row r="20" spans="1:28" ht="21" customHeight="1" x14ac:dyDescent="0.1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row>
    <row r="21" spans="1:28" ht="21" customHeight="1" x14ac:dyDescent="0.15">
      <c r="A21" s="62"/>
      <c r="B21" s="65"/>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row>
    <row r="22" spans="1:28" ht="21" customHeight="1" x14ac:dyDescent="0.15">
      <c r="A22" s="68"/>
      <c r="B22" s="69" t="s">
        <v>103</v>
      </c>
      <c r="C22" s="68"/>
      <c r="D22" s="62"/>
      <c r="E22" s="62"/>
      <c r="F22" s="62"/>
      <c r="G22" s="62"/>
      <c r="H22" s="62"/>
      <c r="I22" s="62"/>
      <c r="J22" s="62"/>
      <c r="K22" s="62"/>
      <c r="L22" s="62"/>
      <c r="M22" s="62"/>
      <c r="N22" s="62"/>
      <c r="O22" s="62"/>
      <c r="P22" s="62"/>
      <c r="Q22" s="62"/>
      <c r="R22" s="62"/>
      <c r="S22" s="62"/>
      <c r="T22" s="62"/>
      <c r="U22" s="62"/>
      <c r="V22" s="62"/>
      <c r="W22" s="62"/>
      <c r="X22" s="62"/>
      <c r="Y22" s="62"/>
      <c r="Z22" s="62"/>
      <c r="AA22" s="62"/>
      <c r="AB22" s="62"/>
    </row>
    <row r="23" spans="1:28" ht="21" customHeight="1" x14ac:dyDescent="0.15">
      <c r="A23" s="68"/>
      <c r="B23" s="65" t="s">
        <v>104</v>
      </c>
      <c r="C23" s="68"/>
      <c r="D23" s="62"/>
      <c r="E23" s="62"/>
      <c r="F23" s="62"/>
      <c r="G23" s="62"/>
      <c r="H23" s="62"/>
      <c r="I23" s="62"/>
      <c r="J23" s="62"/>
      <c r="K23" s="62"/>
      <c r="L23" s="62"/>
      <c r="M23" s="62"/>
      <c r="N23" s="62"/>
      <c r="O23" s="62"/>
      <c r="P23" s="62"/>
      <c r="Q23" s="62"/>
      <c r="R23" s="62"/>
      <c r="S23" s="62"/>
      <c r="T23" s="62"/>
      <c r="U23" s="62"/>
      <c r="V23" s="62"/>
      <c r="W23" s="62"/>
      <c r="X23" s="62"/>
      <c r="Y23" s="62"/>
      <c r="Z23" s="62"/>
      <c r="AA23" s="62"/>
      <c r="AB23" s="62"/>
    </row>
    <row r="24" spans="1:28" ht="21" customHeight="1" x14ac:dyDescent="0.15">
      <c r="A24" s="68"/>
      <c r="B24" s="70" t="s">
        <v>105</v>
      </c>
      <c r="C24" s="68"/>
      <c r="D24" s="62"/>
      <c r="E24" s="62"/>
      <c r="F24" s="62"/>
      <c r="G24" s="62"/>
      <c r="H24" s="62"/>
      <c r="I24" s="62"/>
      <c r="J24" s="62"/>
      <c r="K24" s="62"/>
      <c r="L24" s="62"/>
      <c r="M24" s="62"/>
      <c r="N24" s="62"/>
      <c r="O24" s="62"/>
      <c r="P24" s="62"/>
      <c r="Q24" s="62"/>
      <c r="R24" s="62"/>
      <c r="S24" s="62"/>
      <c r="T24" s="62"/>
      <c r="U24" s="62"/>
      <c r="V24" s="62"/>
      <c r="W24" s="62"/>
      <c r="X24" s="62"/>
      <c r="Y24" s="62"/>
      <c r="Z24" s="62"/>
      <c r="AA24" s="62"/>
      <c r="AB24" s="62"/>
    </row>
    <row r="25" spans="1:28" ht="21" customHeight="1" x14ac:dyDescent="0.15">
      <c r="A25" s="68"/>
      <c r="B25" s="70" t="s">
        <v>102</v>
      </c>
      <c r="C25" s="68"/>
      <c r="D25" s="62"/>
      <c r="E25" s="62"/>
      <c r="F25" s="62"/>
      <c r="G25" s="62"/>
      <c r="H25" s="62"/>
      <c r="I25" s="62"/>
      <c r="J25" s="62"/>
      <c r="K25" s="62"/>
      <c r="L25" s="62"/>
      <c r="M25" s="62"/>
      <c r="N25" s="62"/>
      <c r="O25" s="62"/>
      <c r="P25" s="62"/>
      <c r="Q25" s="62"/>
      <c r="R25" s="62"/>
      <c r="S25" s="62"/>
      <c r="T25" s="62"/>
      <c r="U25" s="62"/>
      <c r="V25" s="62"/>
      <c r="W25" s="62"/>
      <c r="X25" s="62"/>
      <c r="Y25" s="62"/>
      <c r="Z25" s="62"/>
      <c r="AA25" s="62"/>
      <c r="AB25" s="62"/>
    </row>
    <row r="26" spans="1:28" ht="20.25" customHeight="1" x14ac:dyDescent="0.15">
      <c r="A26" s="68"/>
      <c r="B26" s="71" t="s">
        <v>106</v>
      </c>
      <c r="C26" s="68"/>
      <c r="D26" s="62"/>
      <c r="E26" s="62"/>
      <c r="F26" s="62"/>
      <c r="G26" s="62"/>
      <c r="H26" s="62"/>
      <c r="I26" s="62"/>
      <c r="J26" s="62"/>
      <c r="K26" s="62"/>
      <c r="L26" s="62"/>
      <c r="M26" s="62"/>
      <c r="N26" s="62"/>
      <c r="O26" s="62"/>
      <c r="P26" s="62"/>
      <c r="Q26" s="62"/>
      <c r="R26" s="62"/>
      <c r="S26" s="62"/>
      <c r="T26" s="62"/>
      <c r="U26" s="62"/>
      <c r="V26" s="62"/>
      <c r="W26" s="62"/>
      <c r="X26" s="62"/>
      <c r="Y26" s="62"/>
      <c r="Z26" s="62"/>
      <c r="AA26" s="62"/>
      <c r="AB26" s="62"/>
    </row>
    <row r="27" spans="1:28" ht="20.25" customHeight="1" x14ac:dyDescent="0.15">
      <c r="A27" s="68"/>
      <c r="B27" s="71" t="s">
        <v>99</v>
      </c>
      <c r="C27" s="68"/>
      <c r="D27" s="62"/>
      <c r="E27" s="62"/>
      <c r="F27" s="62"/>
      <c r="G27" s="62"/>
      <c r="H27" s="62"/>
      <c r="I27" s="62"/>
      <c r="J27" s="62"/>
      <c r="K27" s="62"/>
      <c r="L27" s="62"/>
      <c r="M27" s="62"/>
      <c r="N27" s="62"/>
      <c r="O27" s="62"/>
      <c r="P27" s="62"/>
      <c r="Q27" s="62"/>
      <c r="R27" s="62"/>
      <c r="S27" s="62"/>
      <c r="T27" s="62"/>
      <c r="U27" s="62"/>
      <c r="V27" s="62"/>
      <c r="W27" s="62"/>
      <c r="X27" s="62"/>
      <c r="Y27" s="62"/>
      <c r="Z27" s="62"/>
      <c r="AA27" s="62"/>
      <c r="AB27" s="62"/>
    </row>
    <row r="28" spans="1:28" ht="20.25" customHeight="1" x14ac:dyDescent="0.15">
      <c r="A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row>
    <row r="29" spans="1:28" ht="20.25" customHeight="1" x14ac:dyDescent="0.1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row>
    <row r="30" spans="1:28" ht="20.25" customHeight="1" x14ac:dyDescent="0.1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row>
    <row r="31" spans="1:28" ht="20.25" customHeight="1" x14ac:dyDescent="0.1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28" ht="20.25" customHeight="1" x14ac:dyDescent="0.1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ht="20.25" customHeight="1" x14ac:dyDescent="0.1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row>
    <row r="34" spans="1:28" ht="20.2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row>
    <row r="35" spans="1:28" ht="20.25" customHeight="1" x14ac:dyDescent="0.1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row r="36" spans="1:28" x14ac:dyDescent="0.1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row>
    <row r="37" spans="1:28" x14ac:dyDescent="0.1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row>
    <row r="38" spans="1:28" x14ac:dyDescent="0.1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row>
    <row r="39" spans="1:28" x14ac:dyDescent="0.1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row>
    <row r="40" spans="1:28" x14ac:dyDescent="0.1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row>
    <row r="41" spans="1:28"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row>
    <row r="42" spans="1:28" x14ac:dyDescent="0.1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row>
    <row r="43" spans="1:28" x14ac:dyDescent="0.1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row>
    <row r="44" spans="1:28" x14ac:dyDescent="0.1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row>
    <row r="45" spans="1:28"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row>
    <row r="46" spans="1:28" x14ac:dyDescent="0.1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row>
    <row r="47" spans="1:28" x14ac:dyDescent="0.1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row>
    <row r="48" spans="1:28" x14ac:dyDescent="0.1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row>
    <row r="49" spans="1:28"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row>
    <row r="50" spans="1:28" x14ac:dyDescent="0.1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row>
    <row r="51" spans="1:28"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row>
    <row r="52" spans="1:28" x14ac:dyDescent="0.1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row>
    <row r="53" spans="1:28" x14ac:dyDescent="0.1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row>
    <row r="54" spans="1:28" x14ac:dyDescent="0.1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row>
    <row r="55" spans="1:28" x14ac:dyDescent="0.1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row>
    <row r="56" spans="1:28" x14ac:dyDescent="0.1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row>
    <row r="57" spans="1:28" x14ac:dyDescent="0.1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row>
    <row r="58" spans="1:28" x14ac:dyDescent="0.1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row>
    <row r="59" spans="1:28"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row>
    <row r="60" spans="1:28"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row>
    <row r="61" spans="1:28"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row>
    <row r="62" spans="1:28"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row>
    <row r="63" spans="1:28"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row>
    <row r="64" spans="1:28"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row>
    <row r="65" spans="1:28"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row>
    <row r="66" spans="1:28"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row>
    <row r="67" spans="1:28" x14ac:dyDescent="0.1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row>
    <row r="68" spans="1:28" x14ac:dyDescent="0.1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row>
    <row r="69" spans="1:28" x14ac:dyDescent="0.1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row>
    <row r="70" spans="1:28" x14ac:dyDescent="0.1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row>
    <row r="71" spans="1:28" x14ac:dyDescent="0.1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row>
    <row r="72" spans="1:28" x14ac:dyDescent="0.1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row>
    <row r="73" spans="1:28" x14ac:dyDescent="0.1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row>
    <row r="74" spans="1:28" x14ac:dyDescent="0.1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row>
    <row r="75" spans="1:28" x14ac:dyDescent="0.1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row>
    <row r="76" spans="1:28" x14ac:dyDescent="0.1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row>
    <row r="77" spans="1:28" x14ac:dyDescent="0.1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row>
    <row r="78" spans="1:28" x14ac:dyDescent="0.1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row>
    <row r="79" spans="1:28" x14ac:dyDescent="0.1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row>
    <row r="80" spans="1:28"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row>
    <row r="81" spans="1:28"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row>
    <row r="82" spans="1:28"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row>
    <row r="83" spans="1:28" x14ac:dyDescent="0.1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row>
    <row r="84" spans="1:28" x14ac:dyDescent="0.1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row>
    <row r="85" spans="1:28" x14ac:dyDescent="0.1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row>
    <row r="86" spans="1:28" x14ac:dyDescent="0.1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row>
    <row r="87" spans="1:28" x14ac:dyDescent="0.1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row>
    <row r="88" spans="1:28" x14ac:dyDescent="0.1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row>
    <row r="89" spans="1:28" x14ac:dyDescent="0.1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row>
    <row r="90" spans="1:28" x14ac:dyDescent="0.1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row>
    <row r="91" spans="1:28" x14ac:dyDescent="0.1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row>
    <row r="92" spans="1:28"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row>
    <row r="93" spans="1:28"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row>
    <row r="94" spans="1:28"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row>
    <row r="95" spans="1:28"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row>
    <row r="96" spans="1:28"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row>
    <row r="97" spans="1:28"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row>
    <row r="98" spans="1:28" x14ac:dyDescent="0.1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row>
    <row r="99" spans="1:28" x14ac:dyDescent="0.1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row>
    <row r="100" spans="1:28" x14ac:dyDescent="0.1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row>
    <row r="101" spans="1:28" x14ac:dyDescent="0.1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row>
    <row r="102" spans="1:28" x14ac:dyDescent="0.1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row>
    <row r="103" spans="1:28" x14ac:dyDescent="0.1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row>
    <row r="104" spans="1:28" x14ac:dyDescent="0.1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row>
    <row r="105" spans="1:28" x14ac:dyDescent="0.1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row>
    <row r="106" spans="1:28" x14ac:dyDescent="0.1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row>
    <row r="107" spans="1:28" x14ac:dyDescent="0.1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row>
    <row r="108" spans="1:28" x14ac:dyDescent="0.1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row>
    <row r="109" spans="1:28" x14ac:dyDescent="0.1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row>
    <row r="110" spans="1:28" x14ac:dyDescent="0.1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row>
    <row r="111" spans="1:28" x14ac:dyDescent="0.1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row>
    <row r="112" spans="1:28" x14ac:dyDescent="0.1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row>
    <row r="113" spans="1:28" x14ac:dyDescent="0.1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row>
    <row r="114" spans="1:28" x14ac:dyDescent="0.1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row>
    <row r="115" spans="1:28" x14ac:dyDescent="0.1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row>
    <row r="116" spans="1:28" x14ac:dyDescent="0.1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row>
    <row r="117" spans="1:28" x14ac:dyDescent="0.1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row>
    <row r="118" spans="1:28" x14ac:dyDescent="0.1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row>
    <row r="119" spans="1:28" x14ac:dyDescent="0.1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row>
    <row r="120" spans="1:28" x14ac:dyDescent="0.1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row>
    <row r="121" spans="1:28" x14ac:dyDescent="0.1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row>
    <row r="122" spans="1:28" x14ac:dyDescent="0.1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row>
    <row r="123" spans="1:28" x14ac:dyDescent="0.1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row>
    <row r="124" spans="1:28" x14ac:dyDescent="0.1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row>
    <row r="125" spans="1:28" x14ac:dyDescent="0.1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row>
    <row r="126" spans="1:28" x14ac:dyDescent="0.1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row>
    <row r="127" spans="1:28" x14ac:dyDescent="0.1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row>
    <row r="128" spans="1:28" x14ac:dyDescent="0.1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row>
    <row r="129" spans="1:28" x14ac:dyDescent="0.1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row>
    <row r="130" spans="1:28" x14ac:dyDescent="0.1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row>
    <row r="131" spans="1:28" x14ac:dyDescent="0.1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row>
    <row r="132" spans="1:28" x14ac:dyDescent="0.1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row>
    <row r="133" spans="1:28" x14ac:dyDescent="0.1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row>
    <row r="134" spans="1:28" x14ac:dyDescent="0.1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row>
    <row r="135" spans="1:28" x14ac:dyDescent="0.1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row>
    <row r="136" spans="1:28" x14ac:dyDescent="0.1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row>
    <row r="137" spans="1:28" x14ac:dyDescent="0.1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row>
    <row r="138" spans="1:28" x14ac:dyDescent="0.1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row>
    <row r="139" spans="1:28" x14ac:dyDescent="0.1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row>
    <row r="140" spans="1:28" x14ac:dyDescent="0.1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row>
    <row r="141" spans="1:28" x14ac:dyDescent="0.1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row>
    <row r="142" spans="1:28" x14ac:dyDescent="0.15">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row>
    <row r="143" spans="1:28" x14ac:dyDescent="0.15">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row>
    <row r="144" spans="1:28" x14ac:dyDescent="0.15">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row>
    <row r="145" spans="1:28" x14ac:dyDescent="0.15">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row>
    <row r="146" spans="1:28" x14ac:dyDescent="0.15">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row>
    <row r="147" spans="1:28" x14ac:dyDescent="0.1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row>
    <row r="148" spans="1:28" x14ac:dyDescent="0.15">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row>
    <row r="149" spans="1:28" x14ac:dyDescent="0.15">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row>
    <row r="150" spans="1:28" x14ac:dyDescent="0.15">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row>
    <row r="151" spans="1:28" x14ac:dyDescent="0.15">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row>
    <row r="152" spans="1:28" x14ac:dyDescent="0.1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row>
    <row r="153" spans="1:28" x14ac:dyDescent="0.1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row>
    <row r="154" spans="1:28" x14ac:dyDescent="0.15">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row>
    <row r="155" spans="1:28" x14ac:dyDescent="0.15">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row>
    <row r="156" spans="1:28" x14ac:dyDescent="0.15">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row>
    <row r="157" spans="1:28" x14ac:dyDescent="0.15">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row>
    <row r="158" spans="1:28" x14ac:dyDescent="0.15">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row>
    <row r="159" spans="1:28" x14ac:dyDescent="0.1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row>
    <row r="160" spans="1:28" x14ac:dyDescent="0.15">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row>
    <row r="161" spans="1:28" x14ac:dyDescent="0.15">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row>
    <row r="162" spans="1:28" x14ac:dyDescent="0.15">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row>
    <row r="163" spans="1:28" x14ac:dyDescent="0.15">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row>
    <row r="164" spans="1:28" x14ac:dyDescent="0.15">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row>
    <row r="165" spans="1:28" x14ac:dyDescent="0.15">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row>
    <row r="166" spans="1:28" x14ac:dyDescent="0.15">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row>
    <row r="167" spans="1:28" x14ac:dyDescent="0.15">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row>
  </sheetData>
  <sheetProtection password="EEB9" sheet="1" objects="1" scenarios="1"/>
  <mergeCells count="2">
    <mergeCell ref="B2:I2"/>
    <mergeCell ref="H4:I4"/>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zoomScaleNormal="100" workbookViewId="0">
      <selection activeCell="C15" sqref="C15"/>
    </sheetView>
  </sheetViews>
  <sheetFormatPr defaultRowHeight="13.5" x14ac:dyDescent="0.15"/>
  <cols>
    <col min="1" max="1" width="1.25" style="3" customWidth="1"/>
    <col min="2" max="2" width="9.875" style="3" customWidth="1"/>
    <col min="3" max="11" width="8.125" style="3" customWidth="1"/>
    <col min="12" max="12" width="9.25" style="3" customWidth="1"/>
    <col min="13" max="13" width="1.125" style="3" customWidth="1"/>
    <col min="14" max="14" width="3.375" style="3" customWidth="1"/>
    <col min="15" max="16" width="3.625" style="3" hidden="1" customWidth="1"/>
    <col min="17" max="17" width="7.75" style="3" hidden="1" customWidth="1"/>
    <col min="18" max="18" width="7.875" style="3" hidden="1" customWidth="1"/>
    <col min="19" max="19" width="69" style="3" hidden="1" customWidth="1"/>
    <col min="20" max="20" width="74" style="4" customWidth="1"/>
    <col min="21" max="16384" width="9" style="3"/>
  </cols>
  <sheetData>
    <row r="1" spans="1:34" ht="6" customHeight="1" x14ac:dyDescent="0.15">
      <c r="A1" s="1"/>
      <c r="B1" s="2"/>
      <c r="C1" s="1"/>
      <c r="D1" s="1"/>
      <c r="E1" s="1"/>
      <c r="F1" s="1"/>
      <c r="G1" s="1"/>
      <c r="H1" s="1"/>
      <c r="I1" s="1"/>
      <c r="J1" s="1"/>
      <c r="K1" s="1"/>
      <c r="L1" s="1"/>
      <c r="M1" s="1"/>
      <c r="N1" s="80"/>
      <c r="O1" s="80"/>
      <c r="P1" s="80"/>
      <c r="Q1" s="80"/>
      <c r="R1" s="80"/>
      <c r="S1" s="80"/>
      <c r="T1" s="81"/>
      <c r="U1" s="80"/>
      <c r="V1" s="80"/>
      <c r="W1" s="80"/>
      <c r="X1" s="80"/>
      <c r="Y1" s="80"/>
      <c r="Z1" s="80"/>
      <c r="AA1" s="80"/>
      <c r="AB1" s="80"/>
      <c r="AC1" s="80"/>
      <c r="AD1" s="80"/>
      <c r="AE1" s="80"/>
      <c r="AF1" s="80"/>
      <c r="AG1" s="80"/>
      <c r="AH1" s="80"/>
    </row>
    <row r="2" spans="1:34" ht="18.75" customHeight="1" x14ac:dyDescent="0.15">
      <c r="A2" s="1"/>
      <c r="B2" s="174" t="s">
        <v>125</v>
      </c>
      <c r="C2" s="174"/>
      <c r="D2" s="174"/>
      <c r="E2" s="174"/>
      <c r="F2" s="174"/>
      <c r="G2" s="174"/>
      <c r="H2" s="174"/>
      <c r="I2" s="174"/>
      <c r="J2" s="174"/>
      <c r="K2" s="174"/>
      <c r="L2" s="174"/>
      <c r="M2" s="1"/>
      <c r="N2" s="80"/>
      <c r="O2" s="80"/>
      <c r="P2" s="80"/>
      <c r="Q2" s="80"/>
      <c r="R2" s="80"/>
      <c r="S2" s="80"/>
      <c r="T2" s="169"/>
      <c r="U2" s="82"/>
      <c r="V2" s="80"/>
      <c r="W2" s="80"/>
      <c r="X2" s="80"/>
      <c r="Y2" s="80"/>
      <c r="Z2" s="80"/>
      <c r="AA2" s="80"/>
      <c r="AB2" s="80"/>
      <c r="AC2" s="80"/>
      <c r="AD2" s="80"/>
      <c r="AE2" s="80"/>
      <c r="AF2" s="80"/>
      <c r="AG2" s="80"/>
      <c r="AH2" s="80"/>
    </row>
    <row r="3" spans="1:34" ht="18.75" customHeight="1" x14ac:dyDescent="0.15">
      <c r="A3" s="1"/>
      <c r="B3" s="6"/>
      <c r="C3" s="1"/>
      <c r="D3" s="2"/>
      <c r="E3" s="1"/>
      <c r="F3" s="1"/>
      <c r="G3" s="1"/>
      <c r="H3" s="1"/>
      <c r="I3" s="1"/>
      <c r="J3" s="1"/>
      <c r="K3" s="1"/>
      <c r="L3" s="1"/>
      <c r="M3" s="1"/>
      <c r="N3" s="80"/>
      <c r="O3" s="80"/>
      <c r="P3" s="80"/>
      <c r="Q3" s="80"/>
      <c r="R3" s="80"/>
      <c r="S3" s="80"/>
      <c r="T3" s="169"/>
      <c r="U3" s="80"/>
      <c r="V3" s="80"/>
      <c r="W3" s="80"/>
      <c r="X3" s="80"/>
      <c r="Y3" s="80"/>
      <c r="Z3" s="80"/>
      <c r="AA3" s="80"/>
      <c r="AB3" s="80"/>
      <c r="AC3" s="80"/>
      <c r="AD3" s="80"/>
      <c r="AE3" s="80"/>
      <c r="AF3" s="80"/>
      <c r="AG3" s="80"/>
      <c r="AH3" s="80"/>
    </row>
    <row r="4" spans="1:34" ht="18.75" customHeight="1" x14ac:dyDescent="0.15">
      <c r="A4" s="1"/>
      <c r="B4" s="7" t="s">
        <v>59</v>
      </c>
      <c r="C4" s="170" t="s">
        <v>128</v>
      </c>
      <c r="D4" s="170"/>
      <c r="E4" s="170"/>
      <c r="F4" s="170"/>
      <c r="G4" s="170"/>
      <c r="H4" s="1"/>
      <c r="I4" s="1"/>
      <c r="J4" s="173">
        <f ca="1">TODAY()</f>
        <v>43640</v>
      </c>
      <c r="K4" s="173"/>
      <c r="L4" s="173"/>
      <c r="M4" s="1"/>
      <c r="N4" s="171"/>
      <c r="O4" s="80"/>
      <c r="P4" s="80"/>
      <c r="Q4" s="80"/>
      <c r="R4" s="80"/>
      <c r="S4" s="80"/>
      <c r="T4" s="172"/>
      <c r="U4" s="80"/>
      <c r="V4" s="80"/>
      <c r="W4" s="80"/>
      <c r="X4" s="80"/>
      <c r="Y4" s="80"/>
      <c r="Z4" s="80"/>
      <c r="AA4" s="80"/>
      <c r="AB4" s="80"/>
      <c r="AC4" s="80"/>
      <c r="AD4" s="80"/>
      <c r="AE4" s="80"/>
      <c r="AF4" s="80"/>
      <c r="AG4" s="80"/>
      <c r="AH4" s="80"/>
    </row>
    <row r="5" spans="1:34" ht="18.75" customHeight="1" x14ac:dyDescent="0.15">
      <c r="A5" s="1"/>
      <c r="B5" s="8"/>
      <c r="C5" s="9"/>
      <c r="D5" s="9"/>
      <c r="E5" s="9"/>
      <c r="F5" s="9"/>
      <c r="G5" s="9"/>
      <c r="H5" s="10"/>
      <c r="I5" s="10"/>
      <c r="J5" s="10"/>
      <c r="K5" s="10"/>
      <c r="L5" s="10"/>
      <c r="M5" s="1"/>
      <c r="N5" s="171"/>
      <c r="O5" s="80"/>
      <c r="P5" s="80"/>
      <c r="Q5" s="80"/>
      <c r="R5" s="80"/>
      <c r="S5" s="80"/>
      <c r="T5" s="172"/>
      <c r="U5" s="80"/>
      <c r="V5" s="80"/>
      <c r="W5" s="80"/>
      <c r="X5" s="80"/>
      <c r="Y5" s="80"/>
      <c r="Z5" s="80"/>
      <c r="AA5" s="80"/>
      <c r="AB5" s="80"/>
      <c r="AC5" s="80"/>
      <c r="AD5" s="80"/>
      <c r="AE5" s="80"/>
      <c r="AF5" s="80"/>
      <c r="AG5" s="80"/>
      <c r="AH5" s="80"/>
    </row>
    <row r="6" spans="1:34" ht="18.75" customHeight="1" x14ac:dyDescent="0.15">
      <c r="A6" s="1"/>
      <c r="B6" s="11" t="s">
        <v>4</v>
      </c>
      <c r="C6" s="12">
        <v>3</v>
      </c>
      <c r="D6" s="13" t="s">
        <v>3</v>
      </c>
      <c r="E6" s="11" t="s">
        <v>2</v>
      </c>
      <c r="F6" s="12">
        <v>9</v>
      </c>
      <c r="G6" s="13" t="s">
        <v>3</v>
      </c>
      <c r="H6" s="11" t="s">
        <v>5</v>
      </c>
      <c r="I6" s="14">
        <f>IF(F6&gt;=C6,12-F6+C6,C6-F6)</f>
        <v>6</v>
      </c>
      <c r="J6" s="13" t="s">
        <v>60</v>
      </c>
      <c r="K6" s="15"/>
      <c r="L6" s="15"/>
      <c r="M6" s="1"/>
      <c r="N6" s="171"/>
      <c r="O6" s="80"/>
      <c r="P6" s="80"/>
      <c r="Q6" s="80"/>
      <c r="R6" s="80"/>
      <c r="S6" s="80"/>
      <c r="T6" s="106"/>
      <c r="U6" s="80"/>
      <c r="V6" s="80"/>
      <c r="W6" s="80"/>
      <c r="X6" s="80"/>
      <c r="Y6" s="80"/>
      <c r="Z6" s="80"/>
      <c r="AA6" s="80"/>
      <c r="AB6" s="80"/>
      <c r="AC6" s="80"/>
      <c r="AD6" s="80"/>
      <c r="AE6" s="80"/>
      <c r="AF6" s="80"/>
      <c r="AG6" s="80"/>
      <c r="AH6" s="80"/>
    </row>
    <row r="7" spans="1:34" ht="18" customHeight="1" x14ac:dyDescent="0.15">
      <c r="A7" s="1"/>
      <c r="B7" s="1"/>
      <c r="C7" s="1"/>
      <c r="D7" s="1"/>
      <c r="E7" s="1"/>
      <c r="F7" s="1"/>
      <c r="G7" s="16"/>
      <c r="H7" s="16"/>
      <c r="I7" s="16"/>
      <c r="J7" s="16"/>
      <c r="K7" s="16"/>
      <c r="L7" s="16" t="s">
        <v>6</v>
      </c>
      <c r="M7" s="1"/>
      <c r="N7" s="80"/>
      <c r="T7" s="107" t="s">
        <v>14</v>
      </c>
      <c r="U7" s="80"/>
      <c r="V7" s="80"/>
      <c r="W7" s="80"/>
      <c r="X7" s="80"/>
      <c r="Y7" s="80"/>
      <c r="Z7" s="80"/>
      <c r="AA7" s="80"/>
      <c r="AB7" s="80"/>
      <c r="AC7" s="80"/>
      <c r="AD7" s="80"/>
      <c r="AE7" s="80"/>
      <c r="AF7" s="80"/>
      <c r="AG7" s="80"/>
      <c r="AH7" s="80"/>
    </row>
    <row r="8" spans="1:34" ht="18" customHeight="1" x14ac:dyDescent="0.15">
      <c r="A8" s="1"/>
      <c r="B8" s="112"/>
      <c r="C8" s="113">
        <f>F6</f>
        <v>9</v>
      </c>
      <c r="D8" s="114" t="s">
        <v>22</v>
      </c>
      <c r="E8" s="115">
        <f>C6</f>
        <v>3</v>
      </c>
      <c r="F8" s="114" t="s">
        <v>7</v>
      </c>
      <c r="G8" s="122" t="s">
        <v>48</v>
      </c>
      <c r="H8" s="123"/>
      <c r="I8" s="123"/>
      <c r="J8" s="123"/>
      <c r="K8" s="123"/>
      <c r="L8" s="124"/>
      <c r="M8" s="1"/>
      <c r="N8" s="80"/>
      <c r="O8" s="80"/>
      <c r="P8" s="80"/>
      <c r="Q8" s="94"/>
      <c r="R8" s="94"/>
      <c r="S8" s="94"/>
      <c r="T8" s="81"/>
      <c r="U8" s="80"/>
      <c r="V8" s="80"/>
      <c r="W8" s="80"/>
      <c r="X8" s="80"/>
      <c r="Y8" s="80"/>
      <c r="Z8" s="80"/>
      <c r="AA8" s="80"/>
      <c r="AB8" s="80"/>
      <c r="AC8" s="80"/>
      <c r="AD8" s="80"/>
      <c r="AE8" s="80"/>
      <c r="AF8" s="80"/>
      <c r="AG8" s="80"/>
      <c r="AH8" s="80"/>
    </row>
    <row r="9" spans="1:34" ht="18" customHeight="1" x14ac:dyDescent="0.15">
      <c r="A9" s="1"/>
      <c r="B9" s="17"/>
      <c r="C9" s="18" t="s">
        <v>8</v>
      </c>
      <c r="D9" s="19" t="s">
        <v>9</v>
      </c>
      <c r="E9" s="20" t="s">
        <v>8</v>
      </c>
      <c r="F9" s="79" t="s">
        <v>9</v>
      </c>
      <c r="G9" s="18" t="s">
        <v>98</v>
      </c>
      <c r="H9" s="21" t="s">
        <v>47</v>
      </c>
      <c r="I9" s="21" t="s">
        <v>23</v>
      </c>
      <c r="J9" s="142" t="s">
        <v>49</v>
      </c>
      <c r="K9" s="143"/>
      <c r="L9" s="144"/>
      <c r="M9" s="1"/>
      <c r="N9" s="80"/>
      <c r="Q9" s="53"/>
      <c r="R9" s="53"/>
      <c r="S9" s="53"/>
      <c r="T9" s="107" t="s">
        <v>20</v>
      </c>
      <c r="U9" s="80"/>
      <c r="V9" s="80"/>
      <c r="W9" s="80"/>
      <c r="X9" s="80"/>
      <c r="Y9" s="80"/>
      <c r="Z9" s="80"/>
      <c r="AA9" s="80"/>
      <c r="AB9" s="80"/>
      <c r="AC9" s="80"/>
      <c r="AD9" s="80"/>
      <c r="AE9" s="80"/>
      <c r="AF9" s="80"/>
      <c r="AG9" s="80"/>
      <c r="AH9" s="80"/>
    </row>
    <row r="10" spans="1:34" ht="26.25" customHeight="1" x14ac:dyDescent="0.15">
      <c r="A10" s="1"/>
      <c r="B10" s="22" t="s">
        <v>10</v>
      </c>
      <c r="C10" s="23">
        <v>100000</v>
      </c>
      <c r="D10" s="24">
        <v>1</v>
      </c>
      <c r="E10" s="25">
        <v>51000</v>
      </c>
      <c r="F10" s="26">
        <v>1</v>
      </c>
      <c r="G10" s="27">
        <f>E10/$I$6*12</f>
        <v>102000</v>
      </c>
      <c r="H10" s="28">
        <f>G10</f>
        <v>102000</v>
      </c>
      <c r="I10" s="28">
        <f>H10-C10</f>
        <v>2000</v>
      </c>
      <c r="J10" s="145">
        <f>IF(OR(ISERROR(D11),ISERROR(F11)),"",ROUNDDOWN(G10/C10,3))</f>
        <v>1.02</v>
      </c>
      <c r="K10" s="146"/>
      <c r="L10" s="147"/>
      <c r="M10" s="1"/>
      <c r="N10" s="102"/>
      <c r="O10" s="80"/>
      <c r="P10" s="80"/>
      <c r="Q10" s="94"/>
      <c r="R10" s="94"/>
      <c r="S10" s="94"/>
      <c r="T10" s="103"/>
      <c r="U10" s="80"/>
      <c r="V10" s="80"/>
      <c r="W10" s="80"/>
      <c r="X10" s="80"/>
      <c r="Y10" s="80"/>
      <c r="Z10" s="80"/>
      <c r="AA10" s="80"/>
      <c r="AB10" s="80"/>
      <c r="AC10" s="80"/>
      <c r="AD10" s="80"/>
      <c r="AE10" s="80"/>
      <c r="AF10" s="80"/>
      <c r="AG10" s="80"/>
      <c r="AH10" s="80"/>
    </row>
    <row r="11" spans="1:34" ht="26.25" customHeight="1" x14ac:dyDescent="0.15">
      <c r="A11" s="1"/>
      <c r="B11" s="22" t="s">
        <v>11</v>
      </c>
      <c r="C11" s="29">
        <v>72000</v>
      </c>
      <c r="D11" s="24">
        <f>ROUNDDOWN(C11/$C$10,4)</f>
        <v>0.72</v>
      </c>
      <c r="E11" s="30">
        <v>37100</v>
      </c>
      <c r="F11" s="26">
        <f>ROUNDDOWN(E11/E10,4)</f>
        <v>0.72740000000000005</v>
      </c>
      <c r="G11" s="27">
        <f>E11/$I$6*12</f>
        <v>74200</v>
      </c>
      <c r="H11" s="31">
        <f>IF(D11&gt;F11,G11,G10*D11)</f>
        <v>73440</v>
      </c>
      <c r="I11" s="28">
        <f>H11-C11</f>
        <v>1440</v>
      </c>
      <c r="J11" s="134" t="str">
        <f>IF(ISBLANK(C11),"",IF((D11&gt;=F11),"",S48))</f>
        <v>総利益率が良化しており計画総利益率で算出し修正欄に表示します</v>
      </c>
      <c r="K11" s="135"/>
      <c r="L11" s="136"/>
      <c r="M11" s="1"/>
      <c r="N11" s="80"/>
      <c r="O11" s="80"/>
      <c r="P11" s="80"/>
      <c r="Q11" s="94"/>
      <c r="R11" s="98"/>
      <c r="S11" s="104"/>
      <c r="T11" s="81"/>
      <c r="U11" s="80"/>
      <c r="V11" s="80"/>
      <c r="W11" s="80"/>
      <c r="X11" s="80"/>
      <c r="Y11" s="80"/>
      <c r="Z11" s="80"/>
      <c r="AA11" s="80"/>
      <c r="AB11" s="80"/>
      <c r="AC11" s="80"/>
      <c r="AD11" s="80"/>
      <c r="AE11" s="80"/>
      <c r="AF11" s="80"/>
      <c r="AG11" s="80"/>
      <c r="AH11" s="80"/>
    </row>
    <row r="12" spans="1:34" ht="26.25" customHeight="1" x14ac:dyDescent="0.15">
      <c r="A12" s="1"/>
      <c r="B12" s="22" t="s">
        <v>12</v>
      </c>
      <c r="C12" s="29">
        <v>55000</v>
      </c>
      <c r="D12" s="24">
        <f>ROUNDDOWN(C12/$C$10,4)</f>
        <v>0.55000000000000004</v>
      </c>
      <c r="E12" s="30">
        <v>23600</v>
      </c>
      <c r="F12" s="26">
        <f>ROUNDDOWN(E12/E10,4)</f>
        <v>0.4627</v>
      </c>
      <c r="G12" s="27">
        <f>E12/$I$6*12</f>
        <v>47200</v>
      </c>
      <c r="H12" s="31">
        <f>IF(E13=0,G12+H13,IF(C13*0.8&gt;G13,G12+(H13-G13),G12))</f>
        <v>55200</v>
      </c>
      <c r="I12" s="28">
        <f>H12-C12</f>
        <v>200</v>
      </c>
      <c r="J12" s="134" t="str">
        <f>IF(ISBLANK(C12),"",IF(E13=0,S49,IF(C13*0.8&gt;G13,S49,"")))</f>
        <v>修正欄に計画比、減価償却額不足額を加算します</v>
      </c>
      <c r="K12" s="135"/>
      <c r="L12" s="136"/>
      <c r="M12" s="1"/>
      <c r="N12" s="80"/>
      <c r="Q12" s="53"/>
      <c r="R12" s="53"/>
      <c r="S12" s="53"/>
      <c r="T12" s="108" t="s">
        <v>46</v>
      </c>
      <c r="U12" s="80"/>
      <c r="V12" s="80"/>
      <c r="W12" s="80"/>
      <c r="X12" s="80"/>
      <c r="Y12" s="80"/>
      <c r="Z12" s="80"/>
      <c r="AA12" s="80"/>
      <c r="AB12" s="80"/>
      <c r="AC12" s="80"/>
      <c r="AD12" s="80"/>
      <c r="AE12" s="80"/>
      <c r="AF12" s="80"/>
      <c r="AG12" s="80"/>
      <c r="AH12" s="80"/>
    </row>
    <row r="13" spans="1:34" ht="26.25" customHeight="1" x14ac:dyDescent="0.15">
      <c r="A13" s="1"/>
      <c r="B13" s="33" t="s">
        <v>15</v>
      </c>
      <c r="C13" s="29">
        <v>10000</v>
      </c>
      <c r="D13" s="24">
        <f>ROUNDDOWN(C13/C10,4)</f>
        <v>0.1</v>
      </c>
      <c r="E13" s="30">
        <v>1000</v>
      </c>
      <c r="F13" s="26">
        <f>ROUNDDOWN(E13/E10,4)</f>
        <v>1.9599999999999999E-2</v>
      </c>
      <c r="G13" s="27">
        <f>E13/$I$6*12</f>
        <v>2000</v>
      </c>
      <c r="H13" s="31">
        <f>IF((C13*0.8&gt;G13),C13,G13)</f>
        <v>10000</v>
      </c>
      <c r="I13" s="77">
        <f>H13-C13</f>
        <v>0</v>
      </c>
      <c r="J13" s="134" t="str">
        <f>IF(ISBLANK(C13),"",IF(E13=0,S50,IF(C13*0.8&gt;G13,S51,"")))</f>
        <v>計画減価償却額の80%以下です、計画償却額を修正欄に表示します</v>
      </c>
      <c r="K13" s="135"/>
      <c r="L13" s="136"/>
      <c r="M13" s="1"/>
      <c r="N13" s="80"/>
      <c r="Q13" s="53"/>
      <c r="R13" s="53"/>
      <c r="S13" s="53"/>
      <c r="T13" s="109" t="s">
        <v>21</v>
      </c>
      <c r="U13" s="80"/>
      <c r="V13" s="80"/>
      <c r="W13" s="80"/>
      <c r="X13" s="80"/>
      <c r="Y13" s="80"/>
      <c r="Z13" s="80"/>
      <c r="AA13" s="80"/>
      <c r="AB13" s="80"/>
      <c r="AC13" s="80"/>
      <c r="AD13" s="80"/>
      <c r="AE13" s="80"/>
      <c r="AF13" s="80"/>
      <c r="AG13" s="80"/>
      <c r="AH13" s="80"/>
    </row>
    <row r="14" spans="1:34" ht="36" customHeight="1" x14ac:dyDescent="0.15">
      <c r="A14" s="1"/>
      <c r="B14" s="34" t="s">
        <v>13</v>
      </c>
      <c r="C14" s="35">
        <v>11000</v>
      </c>
      <c r="D14" s="36">
        <f>ROUNDDOWN(C14/C10,4)</f>
        <v>0.11</v>
      </c>
      <c r="E14" s="37">
        <v>8500</v>
      </c>
      <c r="F14" s="38">
        <f>ROUNDDOWN(E14/E10,4)</f>
        <v>0.1666</v>
      </c>
      <c r="G14" s="39">
        <f>E14/I6*12</f>
        <v>17000</v>
      </c>
      <c r="H14" s="40">
        <f>G14+(H11-G11)+(G12-H12)</f>
        <v>8240</v>
      </c>
      <c r="I14" s="78">
        <f>IF(C14&lt;=0,"→",H14-C14)</f>
        <v>-2760</v>
      </c>
      <c r="J14" s="148">
        <f>IF(C14&lt;=0,S52,ROUNDDOWN(H14/C14,3))</f>
        <v>0.749</v>
      </c>
      <c r="K14" s="148"/>
      <c r="L14" s="149"/>
      <c r="M14" s="1"/>
      <c r="N14" s="102"/>
      <c r="O14" s="80"/>
      <c r="P14" s="80"/>
      <c r="Q14" s="94"/>
      <c r="R14" s="98"/>
      <c r="S14" s="94"/>
      <c r="T14" s="103"/>
      <c r="U14" s="80"/>
      <c r="V14" s="80"/>
      <c r="W14" s="80"/>
      <c r="X14" s="80"/>
      <c r="Y14" s="80"/>
      <c r="Z14" s="80"/>
      <c r="AA14" s="80"/>
      <c r="AB14" s="80"/>
      <c r="AC14" s="80"/>
      <c r="AD14" s="80"/>
      <c r="AE14" s="80"/>
      <c r="AF14" s="80"/>
      <c r="AG14" s="80"/>
      <c r="AH14" s="80"/>
    </row>
    <row r="15" spans="1:34" ht="18" customHeight="1" x14ac:dyDescent="0.15">
      <c r="A15" s="1"/>
      <c r="B15" s="42"/>
      <c r="C15" s="43"/>
      <c r="D15" s="44"/>
      <c r="E15" s="43"/>
      <c r="F15" s="44"/>
      <c r="G15" s="43"/>
      <c r="H15" s="45"/>
      <c r="I15" s="45"/>
      <c r="J15" s="45"/>
      <c r="K15" s="45"/>
      <c r="L15" s="45"/>
      <c r="M15" s="1"/>
      <c r="N15" s="80"/>
      <c r="O15" s="80"/>
      <c r="P15" s="80"/>
      <c r="Q15" s="94"/>
      <c r="R15" s="98"/>
      <c r="S15" s="104"/>
      <c r="T15" s="81"/>
      <c r="U15" s="80"/>
      <c r="V15" s="80"/>
      <c r="W15" s="80"/>
      <c r="X15" s="80"/>
      <c r="Y15" s="80"/>
      <c r="Z15" s="80"/>
      <c r="AA15" s="80"/>
      <c r="AB15" s="80"/>
      <c r="AC15" s="80"/>
      <c r="AD15" s="80"/>
      <c r="AE15" s="80"/>
      <c r="AF15" s="80"/>
      <c r="AG15" s="80"/>
      <c r="AH15" s="80"/>
    </row>
    <row r="16" spans="1:34" ht="18.75" customHeight="1" x14ac:dyDescent="0.15">
      <c r="A16" s="1"/>
      <c r="B16" s="125" t="s">
        <v>89</v>
      </c>
      <c r="C16" s="126"/>
      <c r="D16" s="126"/>
      <c r="E16" s="126"/>
      <c r="F16" s="126"/>
      <c r="G16" s="126"/>
      <c r="H16" s="126"/>
      <c r="I16" s="126"/>
      <c r="J16" s="126"/>
      <c r="K16" s="126"/>
      <c r="L16" s="127"/>
      <c r="M16" s="1"/>
      <c r="N16" s="80"/>
      <c r="O16" s="80"/>
      <c r="P16" s="80"/>
      <c r="Q16" s="94"/>
      <c r="R16" s="98"/>
      <c r="S16" s="104"/>
      <c r="T16" s="71"/>
      <c r="U16" s="80"/>
      <c r="V16" s="80"/>
      <c r="W16" s="80"/>
      <c r="X16" s="80"/>
      <c r="Y16" s="80"/>
      <c r="Z16" s="80"/>
      <c r="AA16" s="80"/>
      <c r="AB16" s="80"/>
      <c r="AC16" s="80"/>
      <c r="AD16" s="80"/>
      <c r="AE16" s="80"/>
      <c r="AF16" s="80"/>
      <c r="AG16" s="80"/>
      <c r="AH16" s="80"/>
    </row>
    <row r="17" spans="1:34" s="5" customFormat="1" ht="28.5" customHeight="1" x14ac:dyDescent="0.15">
      <c r="A17" s="46"/>
      <c r="B17" s="47" t="s">
        <v>28</v>
      </c>
      <c r="C17" s="128" t="str">
        <f>IF(ISBLANK(R43),"",IF(R43&gt;=1,S56,IF(R43&gt;=0.9,S57,IF(R43&gt;=0.8,S58,IF(R43&gt;0.01,S59,"")))))</f>
        <v>試算表の1年換算では計画値を超過・達成しています。</v>
      </c>
      <c r="D17" s="129"/>
      <c r="E17" s="129"/>
      <c r="F17" s="129"/>
      <c r="G17" s="129"/>
      <c r="H17" s="129"/>
      <c r="I17" s="129"/>
      <c r="J17" s="129"/>
      <c r="K17" s="129"/>
      <c r="L17" s="130"/>
      <c r="M17" s="46"/>
      <c r="N17" s="82"/>
      <c r="O17" s="82"/>
      <c r="P17" s="82"/>
      <c r="Q17" s="82"/>
      <c r="R17" s="82"/>
      <c r="S17" s="82"/>
      <c r="T17" s="71"/>
      <c r="U17" s="82"/>
      <c r="V17" s="82"/>
      <c r="W17" s="82"/>
      <c r="X17" s="82"/>
      <c r="Y17" s="82"/>
      <c r="Z17" s="82"/>
      <c r="AA17" s="82"/>
      <c r="AB17" s="82"/>
      <c r="AC17" s="82"/>
      <c r="AD17" s="82"/>
      <c r="AE17" s="82"/>
      <c r="AF17" s="82"/>
      <c r="AG17" s="82"/>
      <c r="AH17" s="82"/>
    </row>
    <row r="18" spans="1:34" ht="28.5" customHeight="1" x14ac:dyDescent="0.15">
      <c r="A18" s="1"/>
      <c r="B18" s="47" t="s">
        <v>29</v>
      </c>
      <c r="C18" s="128" t="str">
        <f>IF(C14&lt;0,S67,IF(R44&gt;=1,S62,IF(R44&gt;=0.9,S63,IF(R44&gt;=0.8,S64,IF(R44&gt;0.01,S65,S66)))))</f>
        <v>試算表の1年修正では計画値の80%を下回っており要因の分析とその要因が今後の計画に及ぼす影響、計画の進捗の見込みを社長分析欄に記入してください。</v>
      </c>
      <c r="D18" s="129"/>
      <c r="E18" s="129"/>
      <c r="F18" s="129"/>
      <c r="G18" s="129"/>
      <c r="H18" s="129"/>
      <c r="I18" s="129"/>
      <c r="J18" s="129"/>
      <c r="K18" s="129"/>
      <c r="L18" s="130"/>
      <c r="M18" s="1"/>
      <c r="N18" s="80"/>
      <c r="O18" s="80"/>
      <c r="P18" s="80"/>
      <c r="Q18" s="94"/>
      <c r="R18" s="94"/>
      <c r="S18" s="94"/>
      <c r="T18" s="71"/>
      <c r="U18" s="80"/>
      <c r="V18" s="80"/>
      <c r="W18" s="80"/>
      <c r="X18" s="80"/>
      <c r="Y18" s="80"/>
      <c r="Z18" s="80"/>
      <c r="AA18" s="80"/>
      <c r="AB18" s="80"/>
      <c r="AC18" s="80"/>
      <c r="AD18" s="80"/>
      <c r="AE18" s="80"/>
      <c r="AF18" s="80"/>
      <c r="AG18" s="80"/>
      <c r="AH18" s="80"/>
    </row>
    <row r="19" spans="1:34" ht="30" customHeight="1" x14ac:dyDescent="0.15">
      <c r="A19" s="1"/>
      <c r="B19" s="192" t="s">
        <v>84</v>
      </c>
      <c r="C19" s="131" t="str">
        <f>IF(C14&lt;0,S70,IF(AND(R43&gt;=0.8,R44&gt;=0.8),"",S71))</f>
        <v>売上高または当期利益額が計画比80%に達していません。
計画を下回った要因について分析を行い今後の改善見通しの再検討が必要です。</v>
      </c>
      <c r="D19" s="132"/>
      <c r="E19" s="132"/>
      <c r="F19" s="132"/>
      <c r="G19" s="132"/>
      <c r="H19" s="132"/>
      <c r="I19" s="132"/>
      <c r="J19" s="132"/>
      <c r="K19" s="132"/>
      <c r="L19" s="133"/>
      <c r="M19" s="1"/>
      <c r="N19" s="80"/>
      <c r="O19" s="80"/>
      <c r="P19" s="80"/>
      <c r="Q19" s="94"/>
      <c r="R19" s="94"/>
      <c r="S19" s="94"/>
      <c r="T19" s="105"/>
      <c r="U19" s="80"/>
      <c r="V19" s="80"/>
      <c r="W19" s="80"/>
      <c r="X19" s="80"/>
      <c r="Y19" s="80"/>
      <c r="Z19" s="80"/>
      <c r="AA19" s="80"/>
      <c r="AB19" s="80"/>
      <c r="AC19" s="80"/>
      <c r="AD19" s="80"/>
      <c r="AE19" s="80"/>
      <c r="AF19" s="80"/>
      <c r="AG19" s="80"/>
      <c r="AH19" s="80"/>
    </row>
    <row r="20" spans="1:34" ht="30" customHeight="1" x14ac:dyDescent="0.15">
      <c r="A20" s="1"/>
      <c r="B20" s="193"/>
      <c r="C20" s="131" t="str">
        <f>IF(C14&lt;0,"",IF(AND((C14&lt;=G14),(C14*0.8&gt;H14)),S73,IF(AND((C14*0.8)&lt;=G14,(C14*0.8)&gt;H14),S72,"")))</f>
        <v>当期損益1年換算値は計画損益の100%以上を達成していますが、修正値は80%に達していません。
売上総利益率の良化要因や減価償却額について確認をして下さい。</v>
      </c>
      <c r="D20" s="132"/>
      <c r="E20" s="132"/>
      <c r="F20" s="132"/>
      <c r="G20" s="132"/>
      <c r="H20" s="132"/>
      <c r="I20" s="132"/>
      <c r="J20" s="132"/>
      <c r="K20" s="132"/>
      <c r="L20" s="133"/>
      <c r="M20" s="1"/>
      <c r="N20" s="80"/>
      <c r="O20" s="80"/>
      <c r="P20" s="80"/>
      <c r="Q20" s="94"/>
      <c r="R20" s="94"/>
      <c r="S20" s="94"/>
      <c r="T20" s="105"/>
      <c r="U20" s="80"/>
      <c r="V20" s="80"/>
      <c r="W20" s="80"/>
      <c r="X20" s="80"/>
      <c r="Y20" s="80"/>
      <c r="Z20" s="80"/>
      <c r="AA20" s="80"/>
      <c r="AB20" s="80"/>
      <c r="AC20" s="80"/>
      <c r="AD20" s="80"/>
      <c r="AE20" s="80"/>
      <c r="AF20" s="80"/>
      <c r="AG20" s="80"/>
      <c r="AH20" s="80"/>
    </row>
    <row r="21" spans="1:34" ht="27" customHeight="1" x14ac:dyDescent="0.15">
      <c r="A21" s="1"/>
      <c r="B21" s="194"/>
      <c r="C21" s="150" t="str">
        <f>IF(C14&lt;0,"",IF(AND(R43&gt;=1,R44&gt;=1),S76,IF(AND(R43&gt;=0.9,R44&gt;=0.9),S75,IF(AND(R43&gt;=0.8,R44&gt;=0.8),S74,""))))</f>
        <v/>
      </c>
      <c r="D21" s="151"/>
      <c r="E21" s="151"/>
      <c r="F21" s="151"/>
      <c r="G21" s="151"/>
      <c r="H21" s="151"/>
      <c r="I21" s="151"/>
      <c r="J21" s="151"/>
      <c r="K21" s="151"/>
      <c r="L21" s="152"/>
      <c r="M21" s="1"/>
      <c r="N21" s="80"/>
      <c r="O21" s="80"/>
      <c r="P21" s="80"/>
      <c r="Q21" s="94"/>
      <c r="R21" s="94"/>
      <c r="S21" s="94"/>
      <c r="T21" s="105"/>
      <c r="U21" s="80"/>
      <c r="V21" s="80"/>
      <c r="W21" s="80"/>
      <c r="X21" s="80"/>
      <c r="Y21" s="80"/>
      <c r="Z21" s="80"/>
      <c r="AA21" s="80"/>
      <c r="AB21" s="80"/>
      <c r="AC21" s="80"/>
      <c r="AD21" s="80"/>
      <c r="AE21" s="80"/>
      <c r="AF21" s="80"/>
      <c r="AG21" s="80"/>
      <c r="AH21" s="80"/>
    </row>
    <row r="22" spans="1:34" ht="17.25" customHeight="1" x14ac:dyDescent="0.15">
      <c r="A22" s="1"/>
      <c r="B22" s="10"/>
      <c r="C22" s="48"/>
      <c r="D22" s="48"/>
      <c r="E22" s="1"/>
      <c r="F22" s="49"/>
      <c r="G22" s="43"/>
      <c r="H22" s="48"/>
      <c r="I22" s="48"/>
      <c r="J22" s="48"/>
      <c r="K22" s="48"/>
      <c r="L22" s="48"/>
      <c r="M22" s="1"/>
      <c r="N22" s="80"/>
      <c r="O22" s="80"/>
      <c r="P22" s="80"/>
      <c r="Q22" s="94"/>
      <c r="R22" s="94"/>
      <c r="S22" s="94"/>
      <c r="T22" s="81"/>
      <c r="U22" s="80"/>
      <c r="V22" s="80"/>
      <c r="W22" s="80"/>
      <c r="X22" s="80"/>
      <c r="Y22" s="80"/>
      <c r="Z22" s="80"/>
      <c r="AA22" s="80"/>
      <c r="AB22" s="80"/>
      <c r="AC22" s="80"/>
      <c r="AD22" s="80"/>
      <c r="AE22" s="80"/>
      <c r="AF22" s="80"/>
      <c r="AG22" s="80"/>
      <c r="AH22" s="80"/>
    </row>
    <row r="23" spans="1:34" ht="18.75" customHeight="1" x14ac:dyDescent="0.15">
      <c r="A23" s="10"/>
      <c r="B23" s="125" t="s">
        <v>61</v>
      </c>
      <c r="C23" s="126"/>
      <c r="D23" s="126"/>
      <c r="E23" s="126"/>
      <c r="F23" s="126"/>
      <c r="G23" s="126"/>
      <c r="H23" s="126"/>
      <c r="I23" s="126"/>
      <c r="J23" s="126"/>
      <c r="K23" s="126"/>
      <c r="L23" s="127"/>
      <c r="M23" s="1"/>
      <c r="N23" s="80"/>
      <c r="Q23" s="41"/>
      <c r="R23" s="41"/>
      <c r="S23" s="41"/>
      <c r="T23" s="108" t="s">
        <v>34</v>
      </c>
      <c r="U23" s="80"/>
      <c r="V23" s="80"/>
      <c r="W23" s="80"/>
      <c r="X23" s="80"/>
      <c r="Y23" s="80"/>
      <c r="Z23" s="80"/>
      <c r="AA23" s="80"/>
      <c r="AB23" s="80"/>
      <c r="AC23" s="80"/>
      <c r="AD23" s="80"/>
      <c r="AE23" s="80"/>
      <c r="AF23" s="80"/>
      <c r="AG23" s="80"/>
      <c r="AH23" s="80"/>
    </row>
    <row r="24" spans="1:34" ht="40.5" customHeight="1" x14ac:dyDescent="0.15">
      <c r="A24" s="1"/>
      <c r="B24" s="195" t="s">
        <v>0</v>
      </c>
      <c r="C24" s="131" t="str">
        <f>IF(OR(ISERROR(D11),ISERROR(F11)),"",IF(F11-D11&gt;=0.1,S91,IF(F11-D11&gt;=0.05,S90,IF(F11-D11&gt;0,S89,IF(D11-F11&gt;=0.1,S87,IF(D11-F11&gt;=0.05,S88,""))))))</f>
        <v>売上総利益率が試算表では計画比良化しており要因の把握が必要です。総利益率は収益の入口値・率であり慎重な検証が必要です。なお「修正売上総利益額」は計画総利益率で算出しています。</v>
      </c>
      <c r="D24" s="132"/>
      <c r="E24" s="132"/>
      <c r="F24" s="132"/>
      <c r="G24" s="132"/>
      <c r="H24" s="132"/>
      <c r="I24" s="132"/>
      <c r="J24" s="132"/>
      <c r="K24" s="132"/>
      <c r="L24" s="133"/>
      <c r="M24" s="1"/>
      <c r="N24" s="80"/>
      <c r="Q24" s="41"/>
      <c r="R24" s="76"/>
      <c r="S24" s="41"/>
      <c r="T24" s="110" t="s">
        <v>122</v>
      </c>
      <c r="U24" s="80"/>
      <c r="V24" s="80"/>
      <c r="W24" s="80"/>
      <c r="X24" s="80"/>
      <c r="Y24" s="80"/>
      <c r="Z24" s="80"/>
      <c r="AA24" s="80"/>
      <c r="AB24" s="80"/>
      <c r="AC24" s="80"/>
      <c r="AD24" s="80"/>
      <c r="AE24" s="80"/>
      <c r="AF24" s="80"/>
      <c r="AG24" s="80"/>
      <c r="AH24" s="80"/>
    </row>
    <row r="25" spans="1:34" ht="40.5" customHeight="1" x14ac:dyDescent="0.15">
      <c r="A25" s="1"/>
      <c r="B25" s="196"/>
      <c r="C25" s="131" t="str">
        <f>IF(D11&gt;F11,"",IF((F11-D11)&gt;=0.05,S94,IF((F11-D11)&gt;=0.03,S93,"")))</f>
        <v/>
      </c>
      <c r="D25" s="132"/>
      <c r="E25" s="132"/>
      <c r="F25" s="132"/>
      <c r="G25" s="132"/>
      <c r="H25" s="132"/>
      <c r="I25" s="132"/>
      <c r="J25" s="132"/>
      <c r="K25" s="132"/>
      <c r="L25" s="133"/>
      <c r="M25" s="1"/>
      <c r="N25" s="80"/>
      <c r="Q25" s="41"/>
      <c r="R25" s="76"/>
      <c r="S25" s="41"/>
      <c r="T25" s="111" t="s">
        <v>123</v>
      </c>
      <c r="U25" s="80"/>
      <c r="V25" s="80"/>
      <c r="W25" s="80"/>
      <c r="X25" s="80"/>
      <c r="Y25" s="80"/>
      <c r="Z25" s="80"/>
      <c r="AA25" s="80"/>
      <c r="AB25" s="80"/>
      <c r="AC25" s="80"/>
      <c r="AD25" s="80"/>
      <c r="AE25" s="80"/>
      <c r="AF25" s="80"/>
      <c r="AG25" s="80"/>
      <c r="AH25" s="80"/>
    </row>
    <row r="26" spans="1:34" ht="28.5" customHeight="1" x14ac:dyDescent="0.15">
      <c r="A26" s="1"/>
      <c r="B26" s="50" t="s">
        <v>1</v>
      </c>
      <c r="C26" s="131" t="str">
        <f>IF(OR(ISERROR(D12),ISERROR(F12)),"",IF(D12-F12&gt;=0.25,S100,IF(D12-F12&gt;=0.2,S99,IF(D12-F12&gt;=0.15,S98,IF(D12-F12&gt;=0.1,S97,IF(D12-F12&gt;=0.05,S96,""))))))</f>
        <v>販管費率が5%以上減少しており、①計画販管費額大口５項目を比較する ②改善理由を確認する･･改善理由の合理性を検討してください。</v>
      </c>
      <c r="D26" s="132"/>
      <c r="E26" s="132"/>
      <c r="F26" s="132"/>
      <c r="G26" s="132"/>
      <c r="H26" s="132"/>
      <c r="I26" s="132"/>
      <c r="J26" s="132"/>
      <c r="K26" s="132"/>
      <c r="L26" s="133"/>
      <c r="M26" s="1"/>
      <c r="N26" s="80"/>
      <c r="O26" s="80"/>
      <c r="P26" s="80"/>
      <c r="Q26" s="94"/>
      <c r="R26" s="98"/>
      <c r="S26" s="94"/>
      <c r="T26" s="99"/>
      <c r="U26" s="80"/>
      <c r="V26" s="80"/>
      <c r="W26" s="80"/>
      <c r="X26" s="80"/>
      <c r="Y26" s="80"/>
      <c r="Z26" s="80"/>
      <c r="AA26" s="80"/>
      <c r="AB26" s="80"/>
      <c r="AC26" s="80"/>
      <c r="AD26" s="80"/>
      <c r="AE26" s="80"/>
      <c r="AF26" s="80"/>
      <c r="AG26" s="80"/>
      <c r="AH26" s="80"/>
    </row>
    <row r="27" spans="1:34" ht="40.5" customHeight="1" x14ac:dyDescent="0.15">
      <c r="A27" s="1"/>
      <c r="B27" s="33" t="s">
        <v>15</v>
      </c>
      <c r="C27" s="189" t="str">
        <f>IF(OR(ISERROR(D11),ISERROR(F11)),"",IF(E13=0,S103,IF(C13*0.8&gt;G13,S102,"")))</f>
        <v>減価償却額が計画の80%以下です。計画減価償却額を「修正減価償却額」とします。　(注意)　製造原価の減価償却については、売上総利益率で検証をしていますので､販管費の減価償却額だけを「販管費内.減価償却」欄に入力して下さい。</v>
      </c>
      <c r="D27" s="190"/>
      <c r="E27" s="190"/>
      <c r="F27" s="190"/>
      <c r="G27" s="190"/>
      <c r="H27" s="190"/>
      <c r="I27" s="190"/>
      <c r="J27" s="190"/>
      <c r="K27" s="190"/>
      <c r="L27" s="191"/>
      <c r="M27" s="1"/>
      <c r="N27" s="80"/>
      <c r="O27" s="80"/>
      <c r="P27" s="80"/>
      <c r="Q27" s="80"/>
      <c r="R27" s="80"/>
      <c r="S27" s="80"/>
      <c r="T27" s="100"/>
      <c r="U27" s="80"/>
      <c r="V27" s="80"/>
      <c r="W27" s="80"/>
      <c r="X27" s="80"/>
      <c r="Y27" s="80"/>
      <c r="Z27" s="80"/>
      <c r="AA27" s="80"/>
      <c r="AB27" s="80"/>
      <c r="AC27" s="80"/>
      <c r="AD27" s="80"/>
      <c r="AE27" s="80"/>
      <c r="AF27" s="80"/>
      <c r="AG27" s="80"/>
      <c r="AH27" s="80"/>
    </row>
    <row r="28" spans="1:34" ht="21" customHeight="1" x14ac:dyDescent="0.15">
      <c r="A28" s="1"/>
      <c r="B28" s="51" t="s">
        <v>19</v>
      </c>
      <c r="C28" s="186" t="str">
        <f>IF(ISBLANK(C10),"",IF(AND(G14&lt;0,H14&lt;0),S105,IF(AND(G14&gt;0,H14&gt;0),"",S106)))</f>
        <v/>
      </c>
      <c r="D28" s="187"/>
      <c r="E28" s="187"/>
      <c r="F28" s="187"/>
      <c r="G28" s="187"/>
      <c r="H28" s="187"/>
      <c r="I28" s="187"/>
      <c r="J28" s="187"/>
      <c r="K28" s="187"/>
      <c r="L28" s="188"/>
      <c r="M28" s="1"/>
      <c r="N28" s="80"/>
      <c r="O28" s="80"/>
      <c r="P28" s="80"/>
      <c r="Q28" s="80"/>
      <c r="R28" s="80"/>
      <c r="S28" s="80"/>
      <c r="T28" s="81"/>
      <c r="U28" s="80"/>
      <c r="V28" s="80"/>
      <c r="W28" s="80"/>
      <c r="X28" s="80"/>
      <c r="Y28" s="80"/>
      <c r="Z28" s="80"/>
      <c r="AA28" s="80"/>
      <c r="AB28" s="80"/>
      <c r="AC28" s="80"/>
      <c r="AD28" s="80"/>
      <c r="AE28" s="80"/>
      <c r="AF28" s="80"/>
      <c r="AG28" s="80"/>
      <c r="AH28" s="80"/>
    </row>
    <row r="29" spans="1:34" ht="5.25" customHeight="1" x14ac:dyDescent="0.15">
      <c r="A29" s="1"/>
      <c r="B29" s="42"/>
      <c r="C29" s="52"/>
      <c r="D29" s="52"/>
      <c r="E29" s="52"/>
      <c r="F29" s="52"/>
      <c r="G29" s="52"/>
      <c r="H29" s="52"/>
      <c r="I29" s="52"/>
      <c r="J29" s="52"/>
      <c r="K29" s="52"/>
      <c r="L29" s="52"/>
      <c r="M29" s="1"/>
      <c r="N29" s="80"/>
      <c r="O29" s="80"/>
      <c r="P29" s="80"/>
      <c r="Q29" s="80"/>
      <c r="R29" s="80"/>
      <c r="S29" s="80"/>
      <c r="T29" s="81"/>
      <c r="U29" s="80"/>
      <c r="V29" s="80"/>
      <c r="W29" s="80"/>
      <c r="X29" s="80"/>
      <c r="Y29" s="80"/>
      <c r="Z29" s="80"/>
      <c r="AA29" s="80"/>
      <c r="AB29" s="80"/>
      <c r="AC29" s="80"/>
      <c r="AD29" s="80"/>
      <c r="AE29" s="80"/>
      <c r="AF29" s="80"/>
      <c r="AG29" s="80"/>
      <c r="AH29" s="80"/>
    </row>
    <row r="30" spans="1:34" ht="18" customHeight="1" x14ac:dyDescent="0.15">
      <c r="A30" s="1"/>
      <c r="B30" s="118" t="s">
        <v>77</v>
      </c>
      <c r="C30" s="119"/>
      <c r="D30" s="119"/>
      <c r="E30" s="119"/>
      <c r="F30" s="119"/>
      <c r="G30" s="119"/>
      <c r="H30" s="119"/>
      <c r="I30" s="119"/>
      <c r="J30" s="119"/>
      <c r="K30" s="119"/>
      <c r="L30" s="120"/>
      <c r="M30" s="1"/>
      <c r="N30" s="80"/>
      <c r="O30" s="80"/>
      <c r="P30" s="80"/>
      <c r="Q30" s="80"/>
      <c r="R30" s="80"/>
      <c r="S30" s="80"/>
      <c r="T30" s="101"/>
      <c r="U30" s="101"/>
      <c r="V30" s="101"/>
      <c r="W30" s="101"/>
      <c r="X30" s="101"/>
      <c r="Y30" s="101"/>
      <c r="Z30" s="101"/>
      <c r="AA30" s="101"/>
      <c r="AB30" s="101"/>
      <c r="AC30" s="80"/>
      <c r="AD30" s="80"/>
      <c r="AE30" s="80"/>
      <c r="AF30" s="80"/>
      <c r="AG30" s="80"/>
      <c r="AH30" s="80"/>
    </row>
    <row r="31" spans="1:34" ht="21" customHeight="1" x14ac:dyDescent="0.15">
      <c r="A31" s="1"/>
      <c r="B31" s="153"/>
      <c r="C31" s="154"/>
      <c r="D31" s="154"/>
      <c r="E31" s="154"/>
      <c r="F31" s="154"/>
      <c r="G31" s="154"/>
      <c r="H31" s="154"/>
      <c r="I31" s="154"/>
      <c r="J31" s="154"/>
      <c r="K31" s="154"/>
      <c r="L31" s="155"/>
      <c r="M31" s="1"/>
      <c r="N31" s="80"/>
      <c r="O31" s="80"/>
      <c r="P31" s="80"/>
      <c r="Q31" s="80"/>
      <c r="R31" s="80"/>
      <c r="S31" s="80"/>
      <c r="T31" s="71"/>
      <c r="U31" s="94"/>
      <c r="V31" s="94"/>
      <c r="W31" s="94"/>
      <c r="X31" s="94"/>
      <c r="Y31" s="94"/>
      <c r="Z31" s="94"/>
      <c r="AA31" s="94"/>
      <c r="AB31" s="94"/>
      <c r="AC31" s="80"/>
      <c r="AD31" s="80"/>
      <c r="AE31" s="80"/>
      <c r="AF31" s="80"/>
      <c r="AG31" s="80"/>
      <c r="AH31" s="80"/>
    </row>
    <row r="32" spans="1:34" ht="21" customHeight="1" x14ac:dyDescent="0.15">
      <c r="A32" s="1"/>
      <c r="B32" s="153"/>
      <c r="C32" s="154"/>
      <c r="D32" s="154"/>
      <c r="E32" s="154"/>
      <c r="F32" s="154"/>
      <c r="G32" s="154"/>
      <c r="H32" s="154"/>
      <c r="I32" s="154"/>
      <c r="J32" s="154"/>
      <c r="K32" s="154"/>
      <c r="L32" s="155"/>
      <c r="M32" s="1"/>
      <c r="N32" s="80"/>
      <c r="O32" s="80"/>
      <c r="P32" s="80"/>
      <c r="Q32" s="80"/>
      <c r="R32" s="80"/>
      <c r="S32" s="80"/>
      <c r="T32" s="101"/>
      <c r="U32" s="101"/>
      <c r="V32" s="101"/>
      <c r="W32" s="101"/>
      <c r="X32" s="101"/>
      <c r="Y32" s="101"/>
      <c r="Z32" s="101"/>
      <c r="AA32" s="101"/>
      <c r="AB32" s="101"/>
      <c r="AC32" s="80"/>
      <c r="AD32" s="80"/>
      <c r="AE32" s="80"/>
      <c r="AF32" s="80"/>
      <c r="AG32" s="80"/>
      <c r="AH32" s="80"/>
    </row>
    <row r="33" spans="1:34" ht="21" customHeight="1" x14ac:dyDescent="0.15">
      <c r="A33" s="1"/>
      <c r="B33" s="153"/>
      <c r="C33" s="154"/>
      <c r="D33" s="154"/>
      <c r="E33" s="154"/>
      <c r="F33" s="154"/>
      <c r="G33" s="154"/>
      <c r="H33" s="154"/>
      <c r="I33" s="154"/>
      <c r="J33" s="154"/>
      <c r="K33" s="154"/>
      <c r="L33" s="155"/>
      <c r="M33" s="1"/>
      <c r="N33" s="80"/>
      <c r="O33" s="80"/>
      <c r="P33" s="80"/>
      <c r="Q33" s="80"/>
      <c r="R33" s="80"/>
      <c r="S33" s="80"/>
      <c r="T33" s="71"/>
      <c r="U33" s="94"/>
      <c r="V33" s="94"/>
      <c r="W33" s="94"/>
      <c r="X33" s="94"/>
      <c r="Y33" s="94"/>
      <c r="Z33" s="94"/>
      <c r="AA33" s="94"/>
      <c r="AB33" s="94"/>
      <c r="AC33" s="80"/>
      <c r="AD33" s="80"/>
      <c r="AE33" s="80"/>
      <c r="AF33" s="80"/>
      <c r="AG33" s="80"/>
      <c r="AH33" s="80"/>
    </row>
    <row r="34" spans="1:34" ht="21" customHeight="1" x14ac:dyDescent="0.15">
      <c r="A34" s="1"/>
      <c r="B34" s="153"/>
      <c r="C34" s="154"/>
      <c r="D34" s="154"/>
      <c r="E34" s="154"/>
      <c r="F34" s="154"/>
      <c r="G34" s="154"/>
      <c r="H34" s="154"/>
      <c r="I34" s="154"/>
      <c r="J34" s="154"/>
      <c r="K34" s="154"/>
      <c r="L34" s="155"/>
      <c r="M34" s="1"/>
      <c r="N34" s="80"/>
      <c r="O34" s="80"/>
      <c r="P34" s="80"/>
      <c r="Q34" s="80"/>
      <c r="R34" s="80"/>
      <c r="S34" s="80"/>
      <c r="T34" s="101"/>
      <c r="U34" s="101"/>
      <c r="V34" s="101"/>
      <c r="W34" s="101"/>
      <c r="X34" s="101"/>
      <c r="Y34" s="101"/>
      <c r="Z34" s="101"/>
      <c r="AA34" s="101"/>
      <c r="AB34" s="101"/>
      <c r="AC34" s="80"/>
      <c r="AD34" s="80"/>
      <c r="AE34" s="80"/>
      <c r="AF34" s="80"/>
      <c r="AG34" s="80"/>
      <c r="AH34" s="80"/>
    </row>
    <row r="35" spans="1:34" ht="21" customHeight="1" x14ac:dyDescent="0.15">
      <c r="A35" s="1"/>
      <c r="B35" s="153"/>
      <c r="C35" s="154"/>
      <c r="D35" s="154"/>
      <c r="E35" s="154"/>
      <c r="F35" s="154"/>
      <c r="G35" s="154"/>
      <c r="H35" s="154"/>
      <c r="I35" s="154"/>
      <c r="J35" s="154"/>
      <c r="K35" s="154"/>
      <c r="L35" s="155"/>
      <c r="M35" s="1"/>
      <c r="N35" s="80"/>
      <c r="O35" s="80"/>
      <c r="P35" s="80"/>
      <c r="Q35" s="80"/>
      <c r="R35" s="80"/>
      <c r="S35" s="80"/>
      <c r="T35" s="81"/>
      <c r="U35" s="80"/>
      <c r="V35" s="80"/>
      <c r="W35" s="80"/>
      <c r="X35" s="80"/>
      <c r="Y35" s="80"/>
      <c r="Z35" s="80"/>
      <c r="AA35" s="80"/>
      <c r="AB35" s="80"/>
      <c r="AC35" s="80"/>
      <c r="AD35" s="80"/>
      <c r="AE35" s="80"/>
      <c r="AF35" s="80"/>
      <c r="AG35" s="80"/>
      <c r="AH35" s="80"/>
    </row>
    <row r="36" spans="1:34" ht="21" customHeight="1" x14ac:dyDescent="0.15">
      <c r="A36" s="1"/>
      <c r="B36" s="175"/>
      <c r="C36" s="176"/>
      <c r="D36" s="176"/>
      <c r="E36" s="176"/>
      <c r="F36" s="176"/>
      <c r="G36" s="176"/>
      <c r="H36" s="176"/>
      <c r="I36" s="176"/>
      <c r="J36" s="176"/>
      <c r="K36" s="176"/>
      <c r="L36" s="177"/>
      <c r="M36" s="1"/>
      <c r="N36" s="80"/>
      <c r="O36" s="80"/>
      <c r="P36" s="80"/>
      <c r="Q36" s="80"/>
      <c r="R36" s="80"/>
      <c r="S36" s="80"/>
      <c r="T36" s="172"/>
      <c r="U36" s="172"/>
      <c r="V36" s="80"/>
      <c r="W36" s="80"/>
      <c r="X36" s="80"/>
      <c r="Y36" s="80"/>
      <c r="Z36" s="80"/>
      <c r="AA36" s="80"/>
      <c r="AB36" s="80"/>
      <c r="AC36" s="80"/>
      <c r="AD36" s="80"/>
      <c r="AE36" s="80"/>
      <c r="AF36" s="80"/>
      <c r="AG36" s="80"/>
      <c r="AH36" s="80"/>
    </row>
    <row r="37" spans="1:34" ht="21.75" customHeight="1" x14ac:dyDescent="0.15">
      <c r="A37" s="1"/>
      <c r="B37" s="1"/>
      <c r="C37" s="1"/>
      <c r="D37" s="1"/>
      <c r="E37" s="1"/>
      <c r="F37" s="1"/>
      <c r="G37" s="1"/>
      <c r="H37" s="1"/>
      <c r="I37" s="1"/>
      <c r="J37" s="1"/>
      <c r="K37" s="1"/>
      <c r="L37" s="16" t="s">
        <v>119</v>
      </c>
      <c r="M37" s="1"/>
      <c r="N37" s="80"/>
      <c r="O37" s="80"/>
      <c r="P37" s="80"/>
      <c r="Q37" s="80"/>
      <c r="R37" s="80"/>
      <c r="S37" s="80"/>
      <c r="T37" s="81"/>
      <c r="U37" s="80"/>
      <c r="V37" s="80"/>
      <c r="W37" s="80"/>
      <c r="X37" s="80"/>
      <c r="Y37" s="80"/>
      <c r="Z37" s="80"/>
      <c r="AA37" s="80"/>
      <c r="AB37" s="80"/>
      <c r="AC37" s="80"/>
      <c r="AD37" s="80"/>
      <c r="AE37" s="80"/>
      <c r="AF37" s="80"/>
      <c r="AG37" s="80"/>
      <c r="AH37" s="80"/>
    </row>
    <row r="38" spans="1:34" ht="19.5" customHeight="1" x14ac:dyDescent="0.15">
      <c r="A38" s="80"/>
      <c r="B38" s="80"/>
      <c r="C38" s="80"/>
      <c r="D38" s="80"/>
      <c r="E38" s="80"/>
      <c r="F38" s="80"/>
      <c r="G38" s="80"/>
      <c r="H38" s="80"/>
      <c r="I38" s="80"/>
      <c r="J38" s="80"/>
      <c r="K38" s="80"/>
      <c r="L38" s="80"/>
      <c r="M38" s="80"/>
      <c r="N38" s="80"/>
      <c r="O38" s="80"/>
      <c r="P38" s="80"/>
      <c r="Q38" s="80"/>
      <c r="R38" s="80"/>
      <c r="S38" s="80"/>
      <c r="T38" s="81"/>
      <c r="U38" s="80"/>
      <c r="V38" s="80"/>
      <c r="W38" s="80"/>
      <c r="X38" s="80"/>
      <c r="Y38" s="80"/>
      <c r="Z38" s="80"/>
      <c r="AA38" s="80"/>
      <c r="AB38" s="80"/>
      <c r="AC38" s="80"/>
      <c r="AD38" s="80"/>
      <c r="AE38" s="80"/>
      <c r="AF38" s="80"/>
      <c r="AG38" s="80"/>
      <c r="AH38" s="80"/>
    </row>
    <row r="39" spans="1:34" ht="19.5" customHeight="1" x14ac:dyDescent="0.15">
      <c r="A39" s="80"/>
      <c r="B39" s="80"/>
      <c r="C39" s="80"/>
      <c r="D39" s="80"/>
      <c r="E39" s="80"/>
      <c r="F39" s="80"/>
      <c r="G39" s="80"/>
      <c r="H39" s="80"/>
      <c r="I39" s="80"/>
      <c r="J39" s="80"/>
      <c r="K39" s="80"/>
      <c r="L39" s="80"/>
      <c r="M39" s="80"/>
      <c r="N39" s="80"/>
      <c r="O39" s="82"/>
      <c r="P39" s="82"/>
      <c r="Q39" s="82"/>
      <c r="R39" s="82"/>
      <c r="S39" s="82"/>
      <c r="T39" s="81"/>
      <c r="U39" s="80"/>
      <c r="V39" s="80"/>
      <c r="W39" s="80"/>
      <c r="X39" s="80"/>
      <c r="Y39" s="80"/>
      <c r="Z39" s="80"/>
      <c r="AA39" s="80"/>
      <c r="AB39" s="80"/>
      <c r="AC39" s="80"/>
      <c r="AD39" s="80"/>
      <c r="AE39" s="80"/>
      <c r="AF39" s="80"/>
      <c r="AG39" s="80"/>
      <c r="AH39" s="80"/>
    </row>
    <row r="40" spans="1:34" ht="19.5" customHeight="1" x14ac:dyDescent="0.15">
      <c r="A40" s="80"/>
      <c r="B40" s="80"/>
      <c r="C40" s="80"/>
      <c r="D40" s="80"/>
      <c r="E40" s="80"/>
      <c r="F40" s="80"/>
      <c r="G40" s="80"/>
      <c r="H40" s="80"/>
      <c r="I40" s="80"/>
      <c r="J40" s="80"/>
      <c r="K40" s="80"/>
      <c r="L40" s="80"/>
      <c r="M40" s="80"/>
      <c r="N40" s="80"/>
      <c r="O40" s="164" t="s">
        <v>115</v>
      </c>
      <c r="P40" s="165"/>
      <c r="Q40" s="165"/>
      <c r="R40" s="165"/>
      <c r="S40" s="166"/>
      <c r="T40" s="81"/>
      <c r="U40" s="80"/>
      <c r="V40" s="80"/>
      <c r="W40" s="80"/>
      <c r="X40" s="80"/>
      <c r="Y40" s="80"/>
      <c r="Z40" s="80"/>
      <c r="AA40" s="80"/>
      <c r="AB40" s="80"/>
      <c r="AC40" s="80"/>
      <c r="AD40" s="80"/>
      <c r="AE40" s="80"/>
      <c r="AF40" s="80"/>
      <c r="AG40" s="80"/>
      <c r="AH40" s="80"/>
    </row>
    <row r="41" spans="1:34" ht="10.5" customHeight="1" x14ac:dyDescent="0.15">
      <c r="A41" s="80"/>
      <c r="B41" s="80"/>
      <c r="C41" s="80"/>
      <c r="D41" s="80"/>
      <c r="E41" s="80"/>
      <c r="F41" s="80"/>
      <c r="G41" s="80"/>
      <c r="H41" s="80"/>
      <c r="I41" s="80"/>
      <c r="J41" s="80"/>
      <c r="K41" s="80"/>
      <c r="L41" s="80"/>
      <c r="M41" s="80"/>
      <c r="N41" s="80"/>
      <c r="O41" s="80"/>
      <c r="P41" s="80"/>
      <c r="Q41" s="80"/>
      <c r="R41" s="80"/>
      <c r="S41" s="80"/>
      <c r="T41" s="81"/>
      <c r="U41" s="80"/>
      <c r="V41" s="80"/>
      <c r="W41" s="80"/>
      <c r="X41" s="80"/>
      <c r="Y41" s="80"/>
      <c r="Z41" s="80"/>
      <c r="AA41" s="80"/>
      <c r="AB41" s="80"/>
      <c r="AC41" s="80"/>
      <c r="AD41" s="80"/>
      <c r="AE41" s="80"/>
      <c r="AF41" s="80"/>
      <c r="AG41" s="80"/>
      <c r="AH41" s="80"/>
    </row>
    <row r="42" spans="1:34" s="4" customFormat="1" ht="18" customHeight="1" x14ac:dyDescent="0.15">
      <c r="A42" s="80"/>
      <c r="B42" s="80"/>
      <c r="C42" s="80"/>
      <c r="D42" s="80"/>
      <c r="E42" s="80"/>
      <c r="F42" s="80"/>
      <c r="G42" s="80"/>
      <c r="H42" s="80"/>
      <c r="I42" s="80"/>
      <c r="J42" s="80"/>
      <c r="K42" s="80"/>
      <c r="L42" s="80"/>
      <c r="M42" s="80"/>
      <c r="N42" s="80"/>
      <c r="O42" s="81"/>
      <c r="P42" s="81"/>
      <c r="Q42" s="181" t="s">
        <v>121</v>
      </c>
      <c r="R42" s="182"/>
      <c r="S42" s="81"/>
      <c r="T42" s="81"/>
      <c r="U42" s="80"/>
      <c r="V42" s="80"/>
      <c r="W42" s="80"/>
      <c r="X42" s="80"/>
      <c r="Y42" s="80"/>
      <c r="Z42" s="80"/>
      <c r="AA42" s="80"/>
      <c r="AB42" s="80"/>
      <c r="AC42" s="81"/>
      <c r="AD42" s="81"/>
      <c r="AE42" s="81"/>
      <c r="AF42" s="81"/>
      <c r="AG42" s="81"/>
      <c r="AH42" s="81"/>
    </row>
    <row r="43" spans="1:34" s="4" customFormat="1" ht="18" customHeight="1" x14ac:dyDescent="0.15">
      <c r="A43" s="80"/>
      <c r="B43" s="80"/>
      <c r="C43" s="80"/>
      <c r="D43" s="80"/>
      <c r="E43" s="80"/>
      <c r="F43" s="80"/>
      <c r="G43" s="80"/>
      <c r="H43" s="80"/>
      <c r="I43" s="80"/>
      <c r="J43" s="80"/>
      <c r="K43" s="80"/>
      <c r="L43" s="80"/>
      <c r="M43" s="80"/>
      <c r="N43" s="80"/>
      <c r="O43" s="81"/>
      <c r="P43" s="81"/>
      <c r="Q43" s="161" t="s">
        <v>33</v>
      </c>
      <c r="R43" s="83">
        <f>H10/C10</f>
        <v>1.02</v>
      </c>
      <c r="S43" s="84" t="s">
        <v>30</v>
      </c>
      <c r="T43" s="81"/>
      <c r="U43" s="80"/>
      <c r="V43" s="80"/>
      <c r="W43" s="80"/>
      <c r="X43" s="80"/>
      <c r="Y43" s="80"/>
      <c r="Z43" s="80"/>
      <c r="AA43" s="80"/>
      <c r="AB43" s="80"/>
      <c r="AC43" s="81"/>
      <c r="AD43" s="81"/>
      <c r="AE43" s="81"/>
      <c r="AF43" s="81"/>
      <c r="AG43" s="81"/>
      <c r="AH43" s="81"/>
    </row>
    <row r="44" spans="1:34" s="4" customFormat="1" ht="18" customHeight="1" x14ac:dyDescent="0.15">
      <c r="A44" s="80"/>
      <c r="B44" s="80"/>
      <c r="C44" s="80"/>
      <c r="D44" s="80"/>
      <c r="E44" s="80"/>
      <c r="F44" s="80"/>
      <c r="G44" s="80"/>
      <c r="H44" s="80"/>
      <c r="I44" s="80"/>
      <c r="J44" s="80"/>
      <c r="K44" s="80"/>
      <c r="L44" s="80"/>
      <c r="M44" s="80"/>
      <c r="N44" s="80"/>
      <c r="O44" s="81"/>
      <c r="P44" s="81"/>
      <c r="Q44" s="161"/>
      <c r="R44" s="85">
        <f>H14/C14</f>
        <v>0.74909090909090914</v>
      </c>
      <c r="S44" s="84" t="s">
        <v>31</v>
      </c>
      <c r="T44" s="81"/>
      <c r="U44" s="80"/>
      <c r="V44" s="80"/>
      <c r="W44" s="80"/>
      <c r="X44" s="80"/>
      <c r="Y44" s="80"/>
      <c r="Z44" s="80"/>
      <c r="AA44" s="80"/>
      <c r="AB44" s="80"/>
      <c r="AC44" s="81"/>
      <c r="AD44" s="81"/>
      <c r="AE44" s="81"/>
      <c r="AF44" s="81"/>
      <c r="AG44" s="81"/>
      <c r="AH44" s="81"/>
    </row>
    <row r="45" spans="1:34" s="4" customFormat="1" ht="18" customHeight="1" x14ac:dyDescent="0.15">
      <c r="A45" s="80"/>
      <c r="B45" s="80"/>
      <c r="C45" s="80"/>
      <c r="D45" s="80"/>
      <c r="E45" s="80"/>
      <c r="F45" s="80"/>
      <c r="G45" s="80"/>
      <c r="H45" s="80"/>
      <c r="I45" s="80"/>
      <c r="J45" s="80"/>
      <c r="K45" s="80"/>
      <c r="L45" s="80"/>
      <c r="M45" s="80"/>
      <c r="N45" s="80"/>
      <c r="O45" s="81"/>
      <c r="P45" s="81"/>
      <c r="Q45" s="81"/>
      <c r="R45" s="81"/>
      <c r="S45" s="81"/>
      <c r="T45" s="81"/>
      <c r="U45" s="80"/>
      <c r="V45" s="80"/>
      <c r="W45" s="80"/>
      <c r="X45" s="80"/>
      <c r="Y45" s="80"/>
      <c r="Z45" s="80"/>
      <c r="AA45" s="80"/>
      <c r="AB45" s="80"/>
      <c r="AC45" s="81"/>
      <c r="AD45" s="81"/>
      <c r="AE45" s="81"/>
      <c r="AF45" s="81"/>
      <c r="AG45" s="81"/>
      <c r="AH45" s="81"/>
    </row>
    <row r="46" spans="1:34" s="4" customFormat="1" ht="15.75" customHeight="1" x14ac:dyDescent="0.15">
      <c r="A46" s="80"/>
      <c r="B46" s="80"/>
      <c r="C46" s="80"/>
      <c r="D46" s="80"/>
      <c r="E46" s="80"/>
      <c r="F46" s="80"/>
      <c r="G46" s="80"/>
      <c r="H46" s="80"/>
      <c r="I46" s="80"/>
      <c r="J46" s="80"/>
      <c r="K46" s="80"/>
      <c r="L46" s="80"/>
      <c r="M46" s="80"/>
      <c r="N46" s="80"/>
      <c r="O46" s="137" t="s">
        <v>108</v>
      </c>
      <c r="P46" s="138"/>
      <c r="Q46" s="138"/>
      <c r="R46" s="138"/>
      <c r="S46" s="139"/>
      <c r="T46" s="81"/>
      <c r="U46" s="80"/>
      <c r="V46" s="80"/>
      <c r="W46" s="80"/>
      <c r="X46" s="80"/>
      <c r="Y46" s="80"/>
      <c r="Z46" s="80"/>
      <c r="AA46" s="80"/>
      <c r="AB46" s="80"/>
      <c r="AC46" s="81"/>
      <c r="AD46" s="81"/>
      <c r="AE46" s="81"/>
      <c r="AF46" s="81"/>
      <c r="AG46" s="81"/>
      <c r="AH46" s="81"/>
    </row>
    <row r="47" spans="1:34" s="4" customFormat="1" ht="18" customHeight="1" x14ac:dyDescent="0.15">
      <c r="A47" s="80"/>
      <c r="B47" s="80"/>
      <c r="C47" s="80"/>
      <c r="D47" s="80"/>
      <c r="E47" s="80"/>
      <c r="F47" s="80"/>
      <c r="G47" s="80"/>
      <c r="H47" s="80"/>
      <c r="I47" s="80"/>
      <c r="J47" s="80"/>
      <c r="K47" s="80"/>
      <c r="L47" s="80"/>
      <c r="M47" s="80"/>
      <c r="N47" s="80"/>
      <c r="O47" s="86"/>
      <c r="P47" s="86"/>
      <c r="Q47" s="86"/>
      <c r="R47" s="86"/>
      <c r="S47" s="86"/>
      <c r="T47" s="81"/>
      <c r="U47" s="80"/>
      <c r="V47" s="80"/>
      <c r="W47" s="80"/>
      <c r="X47" s="80"/>
      <c r="Y47" s="80"/>
      <c r="Z47" s="80"/>
      <c r="AA47" s="80"/>
      <c r="AB47" s="80"/>
      <c r="AC47" s="81"/>
      <c r="AD47" s="81"/>
      <c r="AE47" s="81"/>
      <c r="AF47" s="81"/>
      <c r="AG47" s="81"/>
      <c r="AH47" s="81"/>
    </row>
    <row r="48" spans="1:34" s="4" customFormat="1" ht="15.75" customHeight="1" x14ac:dyDescent="0.15">
      <c r="A48" s="80"/>
      <c r="B48" s="80"/>
      <c r="C48" s="80"/>
      <c r="D48" s="80"/>
      <c r="E48" s="80"/>
      <c r="F48" s="80"/>
      <c r="G48" s="80"/>
      <c r="H48" s="80"/>
      <c r="I48" s="80"/>
      <c r="J48" s="80"/>
      <c r="K48" s="80"/>
      <c r="L48" s="80"/>
      <c r="M48" s="80"/>
      <c r="N48" s="80"/>
      <c r="O48" s="84">
        <v>1</v>
      </c>
      <c r="P48" s="84"/>
      <c r="Q48" s="157" t="s">
        <v>11</v>
      </c>
      <c r="R48" s="157"/>
      <c r="S48" s="87" t="s">
        <v>73</v>
      </c>
      <c r="T48" s="81"/>
      <c r="U48" s="80"/>
      <c r="V48" s="80"/>
      <c r="W48" s="80"/>
      <c r="X48" s="80"/>
      <c r="Y48" s="80"/>
      <c r="Z48" s="80"/>
      <c r="AA48" s="80"/>
      <c r="AB48" s="80"/>
      <c r="AC48" s="81"/>
      <c r="AD48" s="81"/>
      <c r="AE48" s="81"/>
      <c r="AF48" s="81"/>
      <c r="AG48" s="81"/>
      <c r="AH48" s="81"/>
    </row>
    <row r="49" spans="1:34" s="4" customFormat="1" ht="15.75" customHeight="1" x14ac:dyDescent="0.15">
      <c r="A49" s="80"/>
      <c r="B49" s="80"/>
      <c r="C49" s="80"/>
      <c r="D49" s="80"/>
      <c r="E49" s="80"/>
      <c r="F49" s="80"/>
      <c r="G49" s="80"/>
      <c r="H49" s="80"/>
      <c r="I49" s="80"/>
      <c r="J49" s="80"/>
      <c r="K49" s="80"/>
      <c r="L49" s="80"/>
      <c r="M49" s="80"/>
      <c r="N49" s="80"/>
      <c r="O49" s="84">
        <v>2</v>
      </c>
      <c r="P49" s="84"/>
      <c r="Q49" s="157" t="s">
        <v>12</v>
      </c>
      <c r="R49" s="157"/>
      <c r="S49" s="87" t="s">
        <v>45</v>
      </c>
      <c r="T49" s="81"/>
      <c r="U49" s="80"/>
      <c r="V49" s="80"/>
      <c r="W49" s="80"/>
      <c r="X49" s="80"/>
      <c r="Y49" s="80"/>
      <c r="Z49" s="80"/>
      <c r="AA49" s="80"/>
      <c r="AB49" s="80"/>
      <c r="AC49" s="81"/>
      <c r="AD49" s="81"/>
      <c r="AE49" s="81"/>
      <c r="AF49" s="81"/>
      <c r="AG49" s="81"/>
      <c r="AH49" s="81"/>
    </row>
    <row r="50" spans="1:34" s="4" customFormat="1" ht="15.75" customHeight="1" x14ac:dyDescent="0.15">
      <c r="A50" s="80"/>
      <c r="B50" s="80"/>
      <c r="C50" s="80"/>
      <c r="D50" s="80"/>
      <c r="E50" s="80"/>
      <c r="F50" s="80"/>
      <c r="G50" s="80"/>
      <c r="H50" s="80"/>
      <c r="I50" s="80"/>
      <c r="J50" s="80"/>
      <c r="K50" s="80"/>
      <c r="L50" s="80"/>
      <c r="M50" s="80"/>
      <c r="N50" s="80"/>
      <c r="O50" s="84">
        <v>3</v>
      </c>
      <c r="P50" s="84"/>
      <c r="Q50" s="158" t="s">
        <v>17</v>
      </c>
      <c r="R50" s="158"/>
      <c r="S50" s="87" t="s">
        <v>74</v>
      </c>
      <c r="T50" s="81"/>
      <c r="U50" s="80"/>
      <c r="V50" s="80"/>
      <c r="W50" s="80"/>
      <c r="X50" s="80"/>
      <c r="Y50" s="80"/>
      <c r="Z50" s="80"/>
      <c r="AA50" s="80"/>
      <c r="AB50" s="80"/>
      <c r="AC50" s="81"/>
      <c r="AD50" s="81"/>
      <c r="AE50" s="81"/>
      <c r="AF50" s="81"/>
      <c r="AG50" s="81"/>
      <c r="AH50" s="81"/>
    </row>
    <row r="51" spans="1:34" s="4" customFormat="1" ht="15.75" customHeight="1" x14ac:dyDescent="0.15">
      <c r="A51" s="80"/>
      <c r="B51" s="80"/>
      <c r="C51" s="80"/>
      <c r="D51" s="80"/>
      <c r="E51" s="80"/>
      <c r="F51" s="80"/>
      <c r="G51" s="80"/>
      <c r="H51" s="80"/>
      <c r="I51" s="80"/>
      <c r="J51" s="80"/>
      <c r="K51" s="80"/>
      <c r="L51" s="80"/>
      <c r="M51" s="80"/>
      <c r="N51" s="80"/>
      <c r="O51" s="84">
        <v>4</v>
      </c>
      <c r="P51" s="84"/>
      <c r="Q51" s="88" t="s">
        <v>17</v>
      </c>
      <c r="R51" s="88"/>
      <c r="S51" s="87" t="s">
        <v>75</v>
      </c>
      <c r="T51" s="81"/>
      <c r="U51" s="80"/>
      <c r="V51" s="80"/>
      <c r="W51" s="80"/>
      <c r="X51" s="80"/>
      <c r="Y51" s="80"/>
      <c r="Z51" s="80"/>
      <c r="AA51" s="80"/>
      <c r="AB51" s="80"/>
      <c r="AC51" s="81"/>
      <c r="AD51" s="81"/>
      <c r="AE51" s="81"/>
      <c r="AF51" s="81"/>
      <c r="AG51" s="81"/>
      <c r="AH51" s="81"/>
    </row>
    <row r="52" spans="1:34" ht="15.75" customHeight="1" x14ac:dyDescent="0.15">
      <c r="A52" s="80"/>
      <c r="B52" s="80"/>
      <c r="C52" s="80"/>
      <c r="D52" s="80"/>
      <c r="E52" s="80"/>
      <c r="F52" s="80"/>
      <c r="G52" s="80"/>
      <c r="H52" s="80"/>
      <c r="I52" s="80"/>
      <c r="J52" s="80"/>
      <c r="K52" s="80"/>
      <c r="L52" s="80"/>
      <c r="M52" s="80"/>
      <c r="N52" s="80"/>
      <c r="O52" s="84">
        <v>5</v>
      </c>
      <c r="P52" s="84"/>
      <c r="Q52" s="162" t="s">
        <v>111</v>
      </c>
      <c r="R52" s="162"/>
      <c r="S52" s="89" t="s">
        <v>116</v>
      </c>
      <c r="T52" s="81"/>
      <c r="U52" s="80"/>
      <c r="V52" s="80"/>
      <c r="W52" s="80"/>
      <c r="X52" s="80"/>
      <c r="Y52" s="80"/>
      <c r="Z52" s="80"/>
      <c r="AA52" s="80"/>
      <c r="AB52" s="80"/>
      <c r="AC52" s="80"/>
      <c r="AD52" s="80"/>
      <c r="AE52" s="80"/>
      <c r="AF52" s="80"/>
      <c r="AG52" s="80"/>
      <c r="AH52" s="80"/>
    </row>
    <row r="53" spans="1:34" x14ac:dyDescent="0.15">
      <c r="A53" s="80"/>
      <c r="B53" s="80"/>
      <c r="C53" s="80"/>
      <c r="D53" s="80"/>
      <c r="E53" s="80"/>
      <c r="F53" s="80"/>
      <c r="G53" s="80"/>
      <c r="H53" s="80"/>
      <c r="I53" s="80"/>
      <c r="J53" s="80"/>
      <c r="K53" s="80"/>
      <c r="L53" s="80"/>
      <c r="M53" s="80"/>
      <c r="N53" s="80"/>
      <c r="O53" s="80"/>
      <c r="P53" s="80"/>
      <c r="Q53" s="80"/>
      <c r="R53" s="80"/>
      <c r="S53" s="80"/>
      <c r="T53" s="81"/>
      <c r="U53" s="80"/>
      <c r="V53" s="80"/>
      <c r="W53" s="80"/>
      <c r="X53" s="80"/>
      <c r="Y53" s="80"/>
      <c r="Z53" s="80"/>
      <c r="AA53" s="80"/>
      <c r="AB53" s="80"/>
      <c r="AC53" s="80"/>
      <c r="AD53" s="80"/>
      <c r="AE53" s="80"/>
      <c r="AF53" s="80"/>
      <c r="AG53" s="80"/>
      <c r="AH53" s="80"/>
    </row>
    <row r="54" spans="1:34" ht="15.75" customHeight="1" x14ac:dyDescent="0.15">
      <c r="A54" s="80"/>
      <c r="B54" s="80"/>
      <c r="C54" s="80"/>
      <c r="D54" s="80"/>
      <c r="E54" s="80"/>
      <c r="F54" s="80"/>
      <c r="G54" s="80"/>
      <c r="H54" s="80"/>
      <c r="I54" s="80"/>
      <c r="J54" s="80"/>
      <c r="K54" s="80"/>
      <c r="L54" s="80"/>
      <c r="M54" s="80"/>
      <c r="N54" s="80"/>
      <c r="O54" s="164" t="s">
        <v>113</v>
      </c>
      <c r="P54" s="165"/>
      <c r="Q54" s="165"/>
      <c r="R54" s="165"/>
      <c r="S54" s="166"/>
      <c r="T54" s="81"/>
      <c r="U54" s="80"/>
      <c r="V54" s="80"/>
      <c r="W54" s="80"/>
      <c r="X54" s="80"/>
      <c r="Y54" s="80"/>
      <c r="Z54" s="80"/>
      <c r="AA54" s="80"/>
      <c r="AB54" s="80"/>
      <c r="AC54" s="80"/>
      <c r="AD54" s="80"/>
      <c r="AE54" s="80"/>
      <c r="AF54" s="80"/>
      <c r="AG54" s="80"/>
      <c r="AH54" s="80"/>
    </row>
    <row r="55" spans="1:34" ht="15.75" customHeight="1" x14ac:dyDescent="0.15">
      <c r="A55" s="80"/>
      <c r="B55" s="80"/>
      <c r="C55" s="80"/>
      <c r="D55" s="80"/>
      <c r="E55" s="80"/>
      <c r="F55" s="80"/>
      <c r="G55" s="80"/>
      <c r="H55" s="80"/>
      <c r="I55" s="80"/>
      <c r="J55" s="80"/>
      <c r="K55" s="80"/>
      <c r="L55" s="80"/>
      <c r="M55" s="80"/>
      <c r="N55" s="80"/>
      <c r="O55" s="90"/>
      <c r="P55" s="90"/>
      <c r="Q55" s="90"/>
      <c r="R55" s="90"/>
      <c r="S55" s="90"/>
      <c r="T55" s="81"/>
      <c r="U55" s="80"/>
      <c r="V55" s="80"/>
      <c r="W55" s="80"/>
      <c r="X55" s="80"/>
      <c r="Y55" s="80"/>
      <c r="Z55" s="80"/>
      <c r="AA55" s="80"/>
      <c r="AB55" s="80"/>
      <c r="AC55" s="80"/>
      <c r="AD55" s="80"/>
      <c r="AE55" s="80"/>
      <c r="AF55" s="80"/>
      <c r="AG55" s="80"/>
      <c r="AH55" s="80"/>
    </row>
    <row r="56" spans="1:34" ht="15.75" customHeight="1" x14ac:dyDescent="0.15">
      <c r="A56" s="80"/>
      <c r="B56" s="80"/>
      <c r="C56" s="80"/>
      <c r="D56" s="80"/>
      <c r="E56" s="80"/>
      <c r="F56" s="80"/>
      <c r="G56" s="80"/>
      <c r="H56" s="80"/>
      <c r="I56" s="80"/>
      <c r="J56" s="80"/>
      <c r="K56" s="80"/>
      <c r="L56" s="80"/>
      <c r="M56" s="80"/>
      <c r="N56" s="80"/>
      <c r="O56" s="84">
        <v>6</v>
      </c>
      <c r="P56" s="159" t="s">
        <v>28</v>
      </c>
      <c r="Q56" s="159"/>
      <c r="R56" s="91" t="s">
        <v>24</v>
      </c>
      <c r="S56" s="91" t="s">
        <v>54</v>
      </c>
      <c r="T56" s="81"/>
      <c r="U56" s="80"/>
      <c r="V56" s="80"/>
      <c r="W56" s="80"/>
      <c r="X56" s="80"/>
      <c r="Y56" s="80"/>
      <c r="Z56" s="80"/>
      <c r="AA56" s="80"/>
      <c r="AB56" s="80"/>
      <c r="AC56" s="80"/>
      <c r="AD56" s="80"/>
      <c r="AE56" s="80"/>
      <c r="AF56" s="80"/>
      <c r="AG56" s="80"/>
      <c r="AH56" s="80"/>
    </row>
    <row r="57" spans="1:34" ht="15.75" customHeight="1" x14ac:dyDescent="0.15">
      <c r="A57" s="80"/>
      <c r="B57" s="80"/>
      <c r="C57" s="80"/>
      <c r="D57" s="80"/>
      <c r="E57" s="80"/>
      <c r="F57" s="80"/>
      <c r="G57" s="80"/>
      <c r="H57" s="80"/>
      <c r="I57" s="80"/>
      <c r="J57" s="80"/>
      <c r="K57" s="80"/>
      <c r="L57" s="80"/>
      <c r="M57" s="80"/>
      <c r="N57" s="80"/>
      <c r="O57" s="84">
        <v>7</v>
      </c>
      <c r="P57" s="159"/>
      <c r="Q57" s="159"/>
      <c r="R57" s="91" t="s">
        <v>25</v>
      </c>
      <c r="S57" s="91" t="s">
        <v>55</v>
      </c>
      <c r="T57" s="81"/>
      <c r="U57" s="80"/>
      <c r="V57" s="80"/>
      <c r="W57" s="80"/>
      <c r="X57" s="80"/>
      <c r="Y57" s="80"/>
      <c r="Z57" s="80"/>
      <c r="AA57" s="80"/>
      <c r="AB57" s="80"/>
      <c r="AC57" s="80"/>
      <c r="AD57" s="80"/>
      <c r="AE57" s="80"/>
      <c r="AF57" s="80"/>
      <c r="AG57" s="80"/>
      <c r="AH57" s="80"/>
    </row>
    <row r="58" spans="1:34" ht="27.75" customHeight="1" x14ac:dyDescent="0.15">
      <c r="A58" s="80"/>
      <c r="B58" s="80"/>
      <c r="C58" s="80"/>
      <c r="D58" s="80"/>
      <c r="E58" s="80"/>
      <c r="F58" s="80"/>
      <c r="G58" s="80"/>
      <c r="H58" s="80"/>
      <c r="I58" s="80"/>
      <c r="J58" s="80"/>
      <c r="K58" s="80"/>
      <c r="L58" s="80"/>
      <c r="M58" s="80"/>
      <c r="N58" s="80"/>
      <c r="O58" s="84">
        <v>8</v>
      </c>
      <c r="P58" s="159"/>
      <c r="Q58" s="159"/>
      <c r="R58" s="91" t="s">
        <v>26</v>
      </c>
      <c r="S58" s="92" t="s">
        <v>78</v>
      </c>
      <c r="T58" s="81"/>
      <c r="U58" s="80"/>
      <c r="V58" s="80"/>
      <c r="W58" s="80"/>
      <c r="X58" s="80"/>
      <c r="Y58" s="80"/>
      <c r="Z58" s="80"/>
      <c r="AA58" s="80"/>
      <c r="AB58" s="80"/>
      <c r="AC58" s="80"/>
      <c r="AD58" s="80"/>
      <c r="AE58" s="80"/>
      <c r="AF58" s="80"/>
      <c r="AG58" s="80"/>
      <c r="AH58" s="80"/>
    </row>
    <row r="59" spans="1:34" ht="27.75" customHeight="1" x14ac:dyDescent="0.15">
      <c r="A59" s="80"/>
      <c r="B59" s="80"/>
      <c r="C59" s="80"/>
      <c r="D59" s="80"/>
      <c r="E59" s="80"/>
      <c r="F59" s="80"/>
      <c r="G59" s="80"/>
      <c r="H59" s="80"/>
      <c r="I59" s="80"/>
      <c r="J59" s="80"/>
      <c r="K59" s="80"/>
      <c r="L59" s="80"/>
      <c r="M59" s="80"/>
      <c r="N59" s="80"/>
      <c r="O59" s="84">
        <v>9</v>
      </c>
      <c r="P59" s="159"/>
      <c r="Q59" s="159"/>
      <c r="R59" s="93" t="s">
        <v>27</v>
      </c>
      <c r="S59" s="92" t="s">
        <v>79</v>
      </c>
      <c r="T59" s="81"/>
      <c r="U59" s="80"/>
      <c r="V59" s="80"/>
      <c r="W59" s="80"/>
      <c r="X59" s="80"/>
      <c r="Y59" s="80"/>
      <c r="Z59" s="80"/>
      <c r="AA59" s="80"/>
      <c r="AB59" s="80"/>
      <c r="AC59" s="80"/>
      <c r="AD59" s="80"/>
      <c r="AE59" s="80"/>
      <c r="AF59" s="80"/>
      <c r="AG59" s="80"/>
      <c r="AH59" s="80"/>
    </row>
    <row r="60" spans="1:34" x14ac:dyDescent="0.15">
      <c r="A60" s="80"/>
      <c r="B60" s="80"/>
      <c r="C60" s="80"/>
      <c r="D60" s="80"/>
      <c r="E60" s="80"/>
      <c r="F60" s="80"/>
      <c r="G60" s="80"/>
      <c r="H60" s="80"/>
      <c r="I60" s="80"/>
      <c r="J60" s="80"/>
      <c r="K60" s="80"/>
      <c r="L60" s="80"/>
      <c r="M60" s="80"/>
      <c r="N60" s="80"/>
      <c r="O60" s="80"/>
      <c r="P60" s="94"/>
      <c r="Q60" s="94"/>
      <c r="R60" s="80"/>
      <c r="S60" s="80"/>
      <c r="T60" s="81"/>
      <c r="U60" s="80"/>
      <c r="V60" s="80"/>
      <c r="W60" s="80"/>
      <c r="X60" s="80"/>
      <c r="Y60" s="80"/>
      <c r="Z60" s="80"/>
      <c r="AA60" s="80"/>
      <c r="AB60" s="80"/>
      <c r="AC60" s="80"/>
      <c r="AD60" s="80"/>
      <c r="AE60" s="80"/>
      <c r="AF60" s="80"/>
      <c r="AG60" s="80"/>
      <c r="AH60" s="80"/>
    </row>
    <row r="61" spans="1:34" x14ac:dyDescent="0.15">
      <c r="A61" s="80"/>
      <c r="B61" s="80"/>
      <c r="C61" s="80"/>
      <c r="D61" s="80"/>
      <c r="E61" s="80"/>
      <c r="F61" s="80"/>
      <c r="G61" s="80"/>
      <c r="H61" s="80"/>
      <c r="I61" s="80"/>
      <c r="J61" s="80"/>
      <c r="K61" s="80"/>
      <c r="L61" s="80"/>
      <c r="M61" s="80"/>
      <c r="N61" s="80"/>
      <c r="O61" s="80"/>
      <c r="P61" s="94"/>
      <c r="Q61" s="94"/>
      <c r="R61" s="80"/>
      <c r="S61" s="80"/>
      <c r="T61" s="81"/>
      <c r="U61" s="80"/>
      <c r="V61" s="80"/>
      <c r="W61" s="80"/>
      <c r="X61" s="80"/>
      <c r="Y61" s="80"/>
      <c r="Z61" s="80"/>
      <c r="AA61" s="80"/>
      <c r="AB61" s="80"/>
      <c r="AC61" s="80"/>
      <c r="AD61" s="80"/>
      <c r="AE61" s="80"/>
      <c r="AF61" s="80"/>
      <c r="AG61" s="80"/>
      <c r="AH61" s="80"/>
    </row>
    <row r="62" spans="1:34" ht="15.75" customHeight="1" x14ac:dyDescent="0.15">
      <c r="A62" s="80"/>
      <c r="B62" s="80"/>
      <c r="C62" s="80"/>
      <c r="D62" s="80"/>
      <c r="E62" s="80"/>
      <c r="F62" s="80"/>
      <c r="G62" s="80"/>
      <c r="H62" s="80"/>
      <c r="I62" s="80"/>
      <c r="J62" s="80"/>
      <c r="K62" s="80"/>
      <c r="L62" s="80"/>
      <c r="M62" s="80"/>
      <c r="N62" s="80"/>
      <c r="O62" s="84">
        <v>10</v>
      </c>
      <c r="P62" s="163" t="s">
        <v>29</v>
      </c>
      <c r="Q62" s="168"/>
      <c r="R62" s="91" t="s">
        <v>24</v>
      </c>
      <c r="S62" s="91" t="s">
        <v>56</v>
      </c>
      <c r="T62" s="81"/>
      <c r="U62" s="80"/>
      <c r="V62" s="80"/>
      <c r="W62" s="80"/>
      <c r="X62" s="80"/>
      <c r="Y62" s="80"/>
      <c r="Z62" s="80"/>
      <c r="AA62" s="80"/>
      <c r="AB62" s="80"/>
      <c r="AC62" s="80"/>
      <c r="AD62" s="80"/>
      <c r="AE62" s="80"/>
      <c r="AF62" s="80"/>
      <c r="AG62" s="80"/>
      <c r="AH62" s="80"/>
    </row>
    <row r="63" spans="1:34" ht="15.75" customHeight="1" x14ac:dyDescent="0.15">
      <c r="A63" s="80"/>
      <c r="B63" s="80"/>
      <c r="C63" s="80"/>
      <c r="D63" s="80"/>
      <c r="E63" s="80"/>
      <c r="F63" s="80"/>
      <c r="G63" s="80"/>
      <c r="H63" s="80"/>
      <c r="I63" s="80"/>
      <c r="J63" s="80"/>
      <c r="K63" s="80"/>
      <c r="L63" s="80"/>
      <c r="M63" s="80"/>
      <c r="N63" s="80"/>
      <c r="O63" s="84">
        <v>11</v>
      </c>
      <c r="P63" s="163"/>
      <c r="Q63" s="168"/>
      <c r="R63" s="91" t="s">
        <v>25</v>
      </c>
      <c r="S63" s="91" t="s">
        <v>57</v>
      </c>
      <c r="T63" s="81"/>
      <c r="U63" s="80"/>
      <c r="V63" s="80"/>
      <c r="W63" s="80"/>
      <c r="X63" s="80"/>
      <c r="Y63" s="80"/>
      <c r="Z63" s="80"/>
      <c r="AA63" s="80"/>
      <c r="AB63" s="80"/>
      <c r="AC63" s="80"/>
      <c r="AD63" s="80"/>
      <c r="AE63" s="80"/>
      <c r="AF63" s="80"/>
      <c r="AG63" s="80"/>
      <c r="AH63" s="80"/>
    </row>
    <row r="64" spans="1:34" ht="28.5" customHeight="1" x14ac:dyDescent="0.15">
      <c r="A64" s="80"/>
      <c r="B64" s="80"/>
      <c r="C64" s="80"/>
      <c r="D64" s="80"/>
      <c r="E64" s="80"/>
      <c r="F64" s="80"/>
      <c r="G64" s="80"/>
      <c r="H64" s="80"/>
      <c r="I64" s="80"/>
      <c r="J64" s="80"/>
      <c r="K64" s="80"/>
      <c r="L64" s="80"/>
      <c r="M64" s="80"/>
      <c r="N64" s="80"/>
      <c r="O64" s="84">
        <v>12</v>
      </c>
      <c r="P64" s="163"/>
      <c r="Q64" s="168"/>
      <c r="R64" s="91" t="s">
        <v>26</v>
      </c>
      <c r="S64" s="95" t="s">
        <v>87</v>
      </c>
      <c r="T64" s="81"/>
      <c r="U64" s="80"/>
      <c r="V64" s="80"/>
      <c r="W64" s="80"/>
      <c r="X64" s="80"/>
      <c r="Y64" s="80"/>
      <c r="Z64" s="80"/>
      <c r="AA64" s="80"/>
      <c r="AB64" s="80"/>
      <c r="AC64" s="80"/>
      <c r="AD64" s="80"/>
      <c r="AE64" s="80"/>
      <c r="AF64" s="80"/>
      <c r="AG64" s="80"/>
      <c r="AH64" s="80"/>
    </row>
    <row r="65" spans="1:34" ht="27.75" customHeight="1" x14ac:dyDescent="0.15">
      <c r="A65" s="80"/>
      <c r="B65" s="80"/>
      <c r="C65" s="80"/>
      <c r="D65" s="80"/>
      <c r="E65" s="80"/>
      <c r="F65" s="80"/>
      <c r="G65" s="80"/>
      <c r="H65" s="80"/>
      <c r="I65" s="80"/>
      <c r="J65" s="80"/>
      <c r="K65" s="80"/>
      <c r="L65" s="80"/>
      <c r="M65" s="80"/>
      <c r="N65" s="80"/>
      <c r="O65" s="84">
        <v>13</v>
      </c>
      <c r="P65" s="163"/>
      <c r="Q65" s="168"/>
      <c r="R65" s="93" t="s">
        <v>27</v>
      </c>
      <c r="S65" s="95" t="s">
        <v>88</v>
      </c>
      <c r="T65" s="81"/>
      <c r="U65" s="80"/>
      <c r="V65" s="80"/>
      <c r="W65" s="80"/>
      <c r="X65" s="80"/>
      <c r="Y65" s="80"/>
      <c r="Z65" s="80"/>
      <c r="AA65" s="80"/>
      <c r="AB65" s="80"/>
      <c r="AC65" s="80"/>
      <c r="AD65" s="80"/>
      <c r="AE65" s="80"/>
      <c r="AF65" s="80"/>
      <c r="AG65" s="80"/>
      <c r="AH65" s="80"/>
    </row>
    <row r="66" spans="1:34" ht="15.75" customHeight="1" x14ac:dyDescent="0.15">
      <c r="A66" s="80"/>
      <c r="B66" s="80"/>
      <c r="C66" s="80"/>
      <c r="D66" s="80"/>
      <c r="E66" s="80"/>
      <c r="F66" s="80"/>
      <c r="G66" s="80"/>
      <c r="H66" s="80"/>
      <c r="I66" s="80"/>
      <c r="J66" s="80"/>
      <c r="K66" s="80"/>
      <c r="L66" s="80"/>
      <c r="M66" s="80"/>
      <c r="N66" s="80"/>
      <c r="O66" s="84">
        <v>14</v>
      </c>
      <c r="P66" s="163"/>
      <c r="Q66" s="168"/>
      <c r="R66" s="93" t="s">
        <v>32</v>
      </c>
      <c r="S66" s="91" t="s">
        <v>58</v>
      </c>
      <c r="T66" s="81"/>
      <c r="U66" s="80"/>
      <c r="V66" s="80"/>
      <c r="W66" s="80"/>
      <c r="X66" s="80"/>
      <c r="Y66" s="80"/>
      <c r="Z66" s="80"/>
      <c r="AA66" s="80"/>
      <c r="AB66" s="80"/>
      <c r="AC66" s="80"/>
      <c r="AD66" s="80"/>
      <c r="AE66" s="80"/>
      <c r="AF66" s="80"/>
      <c r="AG66" s="80"/>
      <c r="AH66" s="80"/>
    </row>
    <row r="67" spans="1:34" ht="27.75" customHeight="1" x14ac:dyDescent="0.15">
      <c r="A67" s="80"/>
      <c r="B67" s="80"/>
      <c r="C67" s="80"/>
      <c r="D67" s="80"/>
      <c r="E67" s="80"/>
      <c r="F67" s="80"/>
      <c r="G67" s="80"/>
      <c r="H67" s="80"/>
      <c r="I67" s="80"/>
      <c r="J67" s="80"/>
      <c r="K67" s="80"/>
      <c r="L67" s="80"/>
      <c r="M67" s="80"/>
      <c r="N67" s="80"/>
      <c r="O67" s="84">
        <v>15</v>
      </c>
      <c r="P67" s="163"/>
      <c r="Q67" s="168"/>
      <c r="R67" s="93" t="s">
        <v>107</v>
      </c>
      <c r="S67" s="92" t="s">
        <v>80</v>
      </c>
      <c r="T67" s="81"/>
      <c r="U67" s="80"/>
      <c r="V67" s="80"/>
      <c r="W67" s="80"/>
      <c r="X67" s="80"/>
      <c r="Y67" s="80"/>
      <c r="Z67" s="80"/>
      <c r="AA67" s="80"/>
      <c r="AB67" s="80"/>
      <c r="AC67" s="80"/>
      <c r="AD67" s="80"/>
      <c r="AE67" s="80"/>
      <c r="AF67" s="80"/>
      <c r="AG67" s="80"/>
      <c r="AH67" s="80"/>
    </row>
    <row r="68" spans="1:34" ht="15.75" customHeight="1" x14ac:dyDescent="0.15">
      <c r="A68" s="80"/>
      <c r="B68" s="80"/>
      <c r="C68" s="80"/>
      <c r="D68" s="80"/>
      <c r="E68" s="80"/>
      <c r="F68" s="80"/>
      <c r="G68" s="80"/>
      <c r="H68" s="80"/>
      <c r="I68" s="80"/>
      <c r="J68" s="80"/>
      <c r="K68" s="80"/>
      <c r="L68" s="80"/>
      <c r="M68" s="80"/>
      <c r="N68" s="80"/>
      <c r="O68" s="80"/>
      <c r="P68" s="94"/>
      <c r="Q68" s="94"/>
      <c r="R68" s="80"/>
      <c r="S68" s="80"/>
      <c r="T68" s="81"/>
      <c r="U68" s="80"/>
      <c r="V68" s="80"/>
      <c r="W68" s="80"/>
      <c r="X68" s="80"/>
      <c r="Y68" s="80"/>
      <c r="Z68" s="80"/>
      <c r="AA68" s="80"/>
      <c r="AB68" s="80"/>
      <c r="AC68" s="80"/>
      <c r="AD68" s="80"/>
      <c r="AE68" s="80"/>
      <c r="AF68" s="80"/>
      <c r="AG68" s="80"/>
      <c r="AH68" s="80"/>
    </row>
    <row r="69" spans="1:34" ht="15.75" customHeight="1" x14ac:dyDescent="0.15">
      <c r="A69" s="80"/>
      <c r="B69" s="80"/>
      <c r="C69" s="80"/>
      <c r="D69" s="80"/>
      <c r="E69" s="80"/>
      <c r="F69" s="80"/>
      <c r="G69" s="80"/>
      <c r="H69" s="80"/>
      <c r="I69" s="80"/>
      <c r="J69" s="80"/>
      <c r="K69" s="80"/>
      <c r="L69" s="80"/>
      <c r="M69" s="80"/>
      <c r="N69" s="80"/>
      <c r="O69" s="80"/>
      <c r="P69" s="80"/>
      <c r="Q69" s="80"/>
      <c r="R69" s="80"/>
      <c r="S69" s="81"/>
      <c r="T69" s="81"/>
      <c r="U69" s="80"/>
      <c r="V69" s="80"/>
      <c r="W69" s="80"/>
      <c r="X69" s="80"/>
      <c r="Y69" s="80"/>
      <c r="Z69" s="80"/>
      <c r="AA69" s="80"/>
      <c r="AB69" s="80"/>
      <c r="AC69" s="80"/>
      <c r="AD69" s="80"/>
      <c r="AE69" s="80"/>
      <c r="AF69" s="80"/>
      <c r="AG69" s="80"/>
      <c r="AH69" s="80"/>
    </row>
    <row r="70" spans="1:34" ht="15.75" customHeight="1" x14ac:dyDescent="0.15">
      <c r="A70" s="80"/>
      <c r="B70" s="80"/>
      <c r="C70" s="80"/>
      <c r="D70" s="80"/>
      <c r="E70" s="80"/>
      <c r="F70" s="80"/>
      <c r="G70" s="80"/>
      <c r="H70" s="80"/>
      <c r="I70" s="80"/>
      <c r="J70" s="80"/>
      <c r="K70" s="80"/>
      <c r="L70" s="80"/>
      <c r="M70" s="80"/>
      <c r="N70" s="80"/>
      <c r="O70" s="84">
        <v>16</v>
      </c>
      <c r="P70" s="159" t="s">
        <v>110</v>
      </c>
      <c r="Q70" s="161" t="s">
        <v>41</v>
      </c>
      <c r="R70" s="93" t="s">
        <v>39</v>
      </c>
      <c r="S70" s="91" t="s">
        <v>90</v>
      </c>
      <c r="T70" s="81"/>
      <c r="U70" s="80"/>
      <c r="V70" s="80"/>
      <c r="W70" s="80"/>
      <c r="X70" s="80"/>
      <c r="Y70" s="80"/>
      <c r="Z70" s="80"/>
      <c r="AA70" s="80"/>
      <c r="AB70" s="80"/>
      <c r="AC70" s="80"/>
      <c r="AD70" s="80"/>
      <c r="AE70" s="80"/>
      <c r="AF70" s="80"/>
      <c r="AG70" s="80"/>
      <c r="AH70" s="80"/>
    </row>
    <row r="71" spans="1:34" ht="27" customHeight="1" x14ac:dyDescent="0.15">
      <c r="A71" s="80"/>
      <c r="B71" s="80"/>
      <c r="C71" s="80"/>
      <c r="D71" s="80"/>
      <c r="E71" s="80"/>
      <c r="F71" s="80"/>
      <c r="G71" s="80"/>
      <c r="H71" s="80"/>
      <c r="I71" s="80"/>
      <c r="J71" s="80"/>
      <c r="K71" s="80"/>
      <c r="L71" s="80"/>
      <c r="M71" s="80"/>
      <c r="N71" s="80"/>
      <c r="O71" s="96">
        <v>17</v>
      </c>
      <c r="P71" s="159"/>
      <c r="Q71" s="161"/>
      <c r="R71" s="97" t="s">
        <v>35</v>
      </c>
      <c r="S71" s="92" t="s">
        <v>85</v>
      </c>
      <c r="T71" s="81"/>
      <c r="U71" s="80"/>
      <c r="V71" s="80"/>
      <c r="W71" s="80"/>
      <c r="X71" s="80"/>
      <c r="Y71" s="80"/>
      <c r="Z71" s="80"/>
      <c r="AA71" s="80"/>
      <c r="AB71" s="80"/>
      <c r="AC71" s="80"/>
      <c r="AD71" s="80"/>
      <c r="AE71" s="80"/>
      <c r="AF71" s="80"/>
      <c r="AG71" s="80"/>
      <c r="AH71" s="80"/>
    </row>
    <row r="72" spans="1:34" ht="42.75" customHeight="1" x14ac:dyDescent="0.15">
      <c r="A72" s="80"/>
      <c r="B72" s="80"/>
      <c r="C72" s="80"/>
      <c r="D72" s="80"/>
      <c r="E72" s="80"/>
      <c r="F72" s="80"/>
      <c r="G72" s="80"/>
      <c r="H72" s="80"/>
      <c r="I72" s="80"/>
      <c r="J72" s="80"/>
      <c r="K72" s="80"/>
      <c r="L72" s="80"/>
      <c r="M72" s="80"/>
      <c r="N72" s="80"/>
      <c r="O72" s="84">
        <v>18</v>
      </c>
      <c r="P72" s="159"/>
      <c r="Q72" s="160" t="s">
        <v>109</v>
      </c>
      <c r="R72" s="84" t="s">
        <v>50</v>
      </c>
      <c r="S72" s="92" t="s">
        <v>52</v>
      </c>
      <c r="T72" s="81"/>
      <c r="U72" s="80"/>
      <c r="V72" s="80"/>
      <c r="W72" s="80"/>
      <c r="X72" s="80"/>
      <c r="Y72" s="80"/>
      <c r="Z72" s="80"/>
      <c r="AA72" s="80"/>
      <c r="AB72" s="80"/>
      <c r="AC72" s="80"/>
      <c r="AD72" s="80"/>
      <c r="AE72" s="80"/>
      <c r="AF72" s="80"/>
      <c r="AG72" s="80"/>
      <c r="AH72" s="80"/>
    </row>
    <row r="73" spans="1:34" ht="42.75" customHeight="1" x14ac:dyDescent="0.15">
      <c r="A73" s="80"/>
      <c r="B73" s="80"/>
      <c r="C73" s="80"/>
      <c r="D73" s="80"/>
      <c r="E73" s="80"/>
      <c r="F73" s="80"/>
      <c r="G73" s="80"/>
      <c r="H73" s="80"/>
      <c r="I73" s="80"/>
      <c r="J73" s="80"/>
      <c r="K73" s="80"/>
      <c r="L73" s="80"/>
      <c r="M73" s="80"/>
      <c r="N73" s="80"/>
      <c r="O73" s="84">
        <v>19</v>
      </c>
      <c r="P73" s="159"/>
      <c r="Q73" s="161"/>
      <c r="R73" s="84" t="s">
        <v>51</v>
      </c>
      <c r="S73" s="92" t="s">
        <v>53</v>
      </c>
      <c r="T73" s="81"/>
      <c r="U73" s="80"/>
      <c r="V73" s="80"/>
      <c r="W73" s="80"/>
      <c r="X73" s="80"/>
      <c r="Y73" s="80"/>
      <c r="Z73" s="80"/>
      <c r="AA73" s="80"/>
      <c r="AB73" s="80"/>
      <c r="AC73" s="80"/>
      <c r="AD73" s="80"/>
      <c r="AE73" s="80"/>
      <c r="AF73" s="80"/>
      <c r="AG73" s="80"/>
      <c r="AH73" s="80"/>
    </row>
    <row r="74" spans="1:34" ht="27" customHeight="1" x14ac:dyDescent="0.15">
      <c r="A74" s="80"/>
      <c r="B74" s="80"/>
      <c r="C74" s="80"/>
      <c r="D74" s="80"/>
      <c r="E74" s="80"/>
      <c r="F74" s="80"/>
      <c r="G74" s="80"/>
      <c r="H74" s="80"/>
      <c r="I74" s="80"/>
      <c r="J74" s="80"/>
      <c r="K74" s="80"/>
      <c r="L74" s="80"/>
      <c r="M74" s="80"/>
      <c r="N74" s="80"/>
      <c r="O74" s="84">
        <v>20</v>
      </c>
      <c r="P74" s="159"/>
      <c r="Q74" s="161" t="s">
        <v>44</v>
      </c>
      <c r="R74" s="95" t="s">
        <v>36</v>
      </c>
      <c r="S74" s="92" t="s">
        <v>81</v>
      </c>
      <c r="T74" s="81"/>
      <c r="U74" s="80"/>
      <c r="V74" s="80"/>
      <c r="W74" s="80"/>
      <c r="X74" s="80"/>
      <c r="Y74" s="80"/>
      <c r="Z74" s="80"/>
      <c r="AA74" s="80"/>
      <c r="AB74" s="80"/>
      <c r="AC74" s="80"/>
      <c r="AD74" s="80"/>
      <c r="AE74" s="80"/>
      <c r="AF74" s="80"/>
      <c r="AG74" s="80"/>
      <c r="AH74" s="80"/>
    </row>
    <row r="75" spans="1:34" ht="27" customHeight="1" x14ac:dyDescent="0.15">
      <c r="A75" s="80"/>
      <c r="B75" s="80"/>
      <c r="C75" s="80"/>
      <c r="D75" s="80"/>
      <c r="E75" s="80"/>
      <c r="F75" s="80"/>
      <c r="G75" s="80"/>
      <c r="H75" s="80"/>
      <c r="I75" s="80"/>
      <c r="J75" s="80"/>
      <c r="K75" s="80"/>
      <c r="L75" s="80"/>
      <c r="M75" s="80"/>
      <c r="N75" s="80"/>
      <c r="O75" s="84">
        <v>21</v>
      </c>
      <c r="P75" s="159"/>
      <c r="Q75" s="161"/>
      <c r="R75" s="95" t="s">
        <v>37</v>
      </c>
      <c r="S75" s="92" t="s">
        <v>82</v>
      </c>
      <c r="T75" s="81"/>
      <c r="U75" s="80"/>
      <c r="V75" s="80"/>
      <c r="W75" s="80"/>
      <c r="X75" s="80"/>
      <c r="Y75" s="80"/>
      <c r="Z75" s="80"/>
      <c r="AA75" s="80"/>
      <c r="AB75" s="80"/>
      <c r="AC75" s="80"/>
      <c r="AD75" s="80"/>
      <c r="AE75" s="80"/>
      <c r="AF75" s="80"/>
      <c r="AG75" s="80"/>
      <c r="AH75" s="80"/>
    </row>
    <row r="76" spans="1:34" ht="15" customHeight="1" x14ac:dyDescent="0.15">
      <c r="A76" s="80"/>
      <c r="B76" s="80"/>
      <c r="C76" s="80"/>
      <c r="D76" s="80"/>
      <c r="E76" s="80"/>
      <c r="F76" s="80"/>
      <c r="G76" s="80"/>
      <c r="H76" s="80"/>
      <c r="I76" s="80"/>
      <c r="J76" s="80"/>
      <c r="K76" s="80"/>
      <c r="L76" s="80"/>
      <c r="M76" s="80"/>
      <c r="N76" s="80"/>
      <c r="O76" s="183">
        <v>22</v>
      </c>
      <c r="P76" s="159"/>
      <c r="Q76" s="161"/>
      <c r="R76" s="167" t="s">
        <v>38</v>
      </c>
      <c r="S76" s="185" t="s">
        <v>83</v>
      </c>
      <c r="T76" s="81"/>
      <c r="U76" s="80"/>
      <c r="V76" s="80"/>
      <c r="W76" s="80"/>
      <c r="X76" s="80"/>
      <c r="Y76" s="80"/>
      <c r="Z76" s="80"/>
      <c r="AA76" s="80"/>
      <c r="AB76" s="80"/>
      <c r="AC76" s="80"/>
      <c r="AD76" s="80"/>
      <c r="AE76" s="80"/>
      <c r="AF76" s="80"/>
      <c r="AG76" s="80"/>
      <c r="AH76" s="80"/>
    </row>
    <row r="77" spans="1:34" ht="15" customHeight="1" x14ac:dyDescent="0.15">
      <c r="A77" s="80"/>
      <c r="B77" s="80"/>
      <c r="C77" s="80"/>
      <c r="D77" s="80"/>
      <c r="E77" s="80"/>
      <c r="F77" s="80"/>
      <c r="G77" s="80"/>
      <c r="H77" s="80"/>
      <c r="I77" s="80"/>
      <c r="J77" s="80"/>
      <c r="K77" s="80"/>
      <c r="L77" s="80"/>
      <c r="M77" s="80"/>
      <c r="N77" s="80"/>
      <c r="O77" s="184"/>
      <c r="P77" s="159"/>
      <c r="Q77" s="161"/>
      <c r="R77" s="167"/>
      <c r="S77" s="185"/>
      <c r="T77" s="81"/>
      <c r="U77" s="80"/>
      <c r="V77" s="80"/>
      <c r="W77" s="80"/>
      <c r="X77" s="80"/>
      <c r="Y77" s="80"/>
      <c r="Z77" s="80"/>
      <c r="AA77" s="80"/>
      <c r="AB77" s="80"/>
      <c r="AC77" s="80"/>
      <c r="AD77" s="80"/>
      <c r="AE77" s="80"/>
      <c r="AF77" s="80"/>
      <c r="AG77" s="80"/>
      <c r="AH77" s="80"/>
    </row>
    <row r="78" spans="1:34" ht="27.75" customHeight="1" x14ac:dyDescent="0.15">
      <c r="A78" s="80"/>
      <c r="B78" s="80"/>
      <c r="C78" s="80"/>
      <c r="D78" s="80"/>
      <c r="E78" s="80"/>
      <c r="F78" s="80"/>
      <c r="G78" s="80"/>
      <c r="H78" s="80"/>
      <c r="I78" s="80"/>
      <c r="J78" s="80"/>
      <c r="K78" s="80"/>
      <c r="L78" s="80"/>
      <c r="M78" s="80"/>
      <c r="N78" s="80"/>
      <c r="O78" s="84"/>
      <c r="P78" s="159"/>
      <c r="Q78" s="121" t="s">
        <v>86</v>
      </c>
      <c r="R78" s="121"/>
      <c r="S78" s="121"/>
      <c r="T78" s="81"/>
      <c r="U78" s="80"/>
      <c r="V78" s="80"/>
      <c r="W78" s="80"/>
      <c r="X78" s="80"/>
      <c r="Y78" s="80"/>
      <c r="Z78" s="80"/>
      <c r="AA78" s="80"/>
      <c r="AB78" s="80"/>
      <c r="AC78" s="80"/>
      <c r="AD78" s="80"/>
      <c r="AE78" s="80"/>
      <c r="AF78" s="80"/>
      <c r="AG78" s="80"/>
      <c r="AH78" s="80"/>
    </row>
    <row r="79" spans="1:34" x14ac:dyDescent="0.15">
      <c r="T79" s="81"/>
      <c r="U79" s="80"/>
      <c r="V79" s="80"/>
      <c r="W79" s="80"/>
      <c r="X79" s="80"/>
      <c r="Y79" s="80"/>
      <c r="Z79" s="80"/>
      <c r="AA79" s="80"/>
      <c r="AB79" s="80"/>
      <c r="AC79" s="80"/>
      <c r="AD79" s="80"/>
      <c r="AE79" s="80"/>
      <c r="AF79" s="80"/>
      <c r="AG79" s="80"/>
      <c r="AH79" s="80"/>
    </row>
    <row r="80" spans="1:34" x14ac:dyDescent="0.15">
      <c r="T80" s="81"/>
      <c r="U80" s="80"/>
      <c r="V80" s="80"/>
      <c r="W80" s="80"/>
      <c r="X80" s="80"/>
      <c r="Y80" s="80"/>
      <c r="Z80" s="80"/>
      <c r="AA80" s="80"/>
      <c r="AB80" s="80"/>
      <c r="AC80" s="80"/>
      <c r="AD80" s="80"/>
      <c r="AE80" s="80"/>
      <c r="AF80" s="80"/>
      <c r="AG80" s="80"/>
      <c r="AH80" s="80"/>
    </row>
    <row r="81" spans="15:34" x14ac:dyDescent="0.15">
      <c r="T81" s="81"/>
      <c r="U81" s="80"/>
      <c r="V81" s="80"/>
      <c r="W81" s="80"/>
      <c r="X81" s="80"/>
      <c r="Y81" s="80"/>
      <c r="Z81" s="80"/>
      <c r="AA81" s="80"/>
      <c r="AB81" s="80"/>
      <c r="AC81" s="80"/>
      <c r="AD81" s="80"/>
      <c r="AE81" s="80"/>
      <c r="AF81" s="80"/>
      <c r="AG81" s="80"/>
      <c r="AH81" s="80"/>
    </row>
    <row r="82" spans="15:34" x14ac:dyDescent="0.15">
      <c r="T82" s="81"/>
      <c r="U82" s="80"/>
      <c r="V82" s="80"/>
      <c r="W82" s="80"/>
      <c r="X82" s="80"/>
      <c r="Y82" s="80"/>
      <c r="Z82" s="80"/>
      <c r="AA82" s="80"/>
      <c r="AB82" s="80"/>
      <c r="AC82" s="80"/>
      <c r="AD82" s="80"/>
      <c r="AE82" s="80"/>
      <c r="AF82" s="80"/>
      <c r="AG82" s="80"/>
      <c r="AH82" s="80"/>
    </row>
    <row r="83" spans="15:34" ht="14.25" customHeight="1" x14ac:dyDescent="0.15">
      <c r="T83" s="81"/>
      <c r="U83" s="80"/>
      <c r="V83" s="80"/>
      <c r="W83" s="80"/>
      <c r="X83" s="80"/>
      <c r="Y83" s="80"/>
      <c r="Z83" s="80"/>
      <c r="AA83" s="80"/>
      <c r="AB83" s="80"/>
      <c r="AC83" s="80"/>
      <c r="AD83" s="80"/>
      <c r="AE83" s="80"/>
      <c r="AF83" s="80"/>
      <c r="AG83" s="80"/>
      <c r="AH83" s="80"/>
    </row>
    <row r="84" spans="15:34" x14ac:dyDescent="0.15">
      <c r="T84" s="81"/>
      <c r="U84" s="80"/>
      <c r="V84" s="80"/>
      <c r="W84" s="80"/>
      <c r="X84" s="80"/>
      <c r="Y84" s="80"/>
      <c r="Z84" s="80"/>
      <c r="AA84" s="80"/>
      <c r="AB84" s="80"/>
      <c r="AC84" s="80"/>
      <c r="AD84" s="80"/>
      <c r="AE84" s="80"/>
      <c r="AF84" s="80"/>
      <c r="AG84" s="80"/>
      <c r="AH84" s="80"/>
    </row>
    <row r="85" spans="15:34" ht="15.75" customHeight="1" x14ac:dyDescent="0.15">
      <c r="O85" s="178" t="s">
        <v>114</v>
      </c>
      <c r="P85" s="179"/>
      <c r="Q85" s="179"/>
      <c r="R85" s="179"/>
      <c r="S85" s="180"/>
      <c r="T85" s="81"/>
      <c r="U85" s="80"/>
      <c r="V85" s="80"/>
      <c r="W85" s="80"/>
      <c r="X85" s="80"/>
      <c r="Y85" s="80"/>
      <c r="Z85" s="80"/>
      <c r="AA85" s="80"/>
      <c r="AB85" s="80"/>
      <c r="AC85" s="80"/>
      <c r="AD85" s="80"/>
      <c r="AE85" s="80"/>
      <c r="AF85" s="80"/>
      <c r="AG85" s="80"/>
      <c r="AH85" s="80"/>
    </row>
    <row r="86" spans="15:34" x14ac:dyDescent="0.15">
      <c r="Q86" s="55"/>
      <c r="R86" s="56"/>
      <c r="S86" s="41"/>
      <c r="T86" s="81"/>
      <c r="U86" s="80"/>
      <c r="V86" s="80"/>
      <c r="W86" s="80"/>
      <c r="X86" s="80"/>
      <c r="Y86" s="80"/>
      <c r="Z86" s="80"/>
      <c r="AA86" s="80"/>
      <c r="AB86" s="80"/>
      <c r="AC86" s="80"/>
      <c r="AD86" s="80"/>
      <c r="AE86" s="80"/>
      <c r="AF86" s="80"/>
      <c r="AG86" s="80"/>
      <c r="AH86" s="80"/>
    </row>
    <row r="87" spans="15:34" ht="27.75" customHeight="1" x14ac:dyDescent="0.15">
      <c r="O87" s="72">
        <v>23</v>
      </c>
      <c r="P87" s="72"/>
      <c r="Q87" s="140" t="s">
        <v>40</v>
      </c>
      <c r="R87" s="57">
        <v>-0.1</v>
      </c>
      <c r="S87" s="58" t="s">
        <v>62</v>
      </c>
      <c r="T87" s="81"/>
      <c r="U87" s="80"/>
      <c r="V87" s="80"/>
      <c r="W87" s="80"/>
      <c r="X87" s="80"/>
      <c r="Y87" s="80"/>
      <c r="Z87" s="80"/>
      <c r="AA87" s="80"/>
      <c r="AB87" s="80"/>
      <c r="AC87" s="80"/>
      <c r="AD87" s="80"/>
      <c r="AE87" s="80"/>
      <c r="AF87" s="80"/>
      <c r="AG87" s="80"/>
      <c r="AH87" s="80"/>
    </row>
    <row r="88" spans="15:34" ht="27" customHeight="1" x14ac:dyDescent="0.15">
      <c r="O88" s="72">
        <v>24</v>
      </c>
      <c r="P88" s="72"/>
      <c r="Q88" s="140"/>
      <c r="R88" s="57">
        <v>-0.05</v>
      </c>
      <c r="S88" s="58" t="s">
        <v>63</v>
      </c>
      <c r="T88" s="81"/>
      <c r="U88" s="80"/>
      <c r="V88" s="80"/>
      <c r="W88" s="80"/>
      <c r="X88" s="80"/>
      <c r="Y88" s="80"/>
      <c r="Z88" s="80"/>
      <c r="AA88" s="80"/>
      <c r="AB88" s="80"/>
      <c r="AC88" s="80"/>
      <c r="AD88" s="80"/>
      <c r="AE88" s="80"/>
      <c r="AF88" s="80"/>
      <c r="AG88" s="80"/>
      <c r="AH88" s="80"/>
    </row>
    <row r="89" spans="15:34" ht="42.75" customHeight="1" x14ac:dyDescent="0.15">
      <c r="O89" s="72">
        <v>25</v>
      </c>
      <c r="P89" s="72"/>
      <c r="Q89" s="140"/>
      <c r="R89" s="57" t="s">
        <v>16</v>
      </c>
      <c r="S89" s="58" t="s">
        <v>64</v>
      </c>
      <c r="T89" s="81"/>
      <c r="U89" s="80"/>
      <c r="V89" s="80"/>
      <c r="W89" s="80"/>
      <c r="X89" s="80"/>
      <c r="Y89" s="80"/>
      <c r="Z89" s="80"/>
      <c r="AA89" s="80"/>
      <c r="AB89" s="80"/>
      <c r="AC89" s="80"/>
      <c r="AD89" s="80"/>
      <c r="AE89" s="80"/>
      <c r="AF89" s="80"/>
      <c r="AG89" s="80"/>
      <c r="AH89" s="80"/>
    </row>
    <row r="90" spans="15:34" ht="27.75" customHeight="1" x14ac:dyDescent="0.15">
      <c r="O90" s="72">
        <v>26</v>
      </c>
      <c r="P90" s="72"/>
      <c r="Q90" s="140"/>
      <c r="R90" s="57">
        <v>0.05</v>
      </c>
      <c r="S90" s="58" t="s">
        <v>65</v>
      </c>
      <c r="T90" s="81"/>
      <c r="U90" s="80"/>
      <c r="V90" s="80"/>
      <c r="W90" s="80"/>
      <c r="X90" s="80"/>
      <c r="Y90" s="80"/>
      <c r="Z90" s="80"/>
      <c r="AA90" s="80"/>
      <c r="AB90" s="80"/>
      <c r="AC90" s="80"/>
      <c r="AD90" s="80"/>
      <c r="AE90" s="80"/>
      <c r="AF90" s="80"/>
      <c r="AG90" s="80"/>
      <c r="AH90" s="80"/>
    </row>
    <row r="91" spans="15:34" ht="42.75" customHeight="1" x14ac:dyDescent="0.15">
      <c r="O91" s="72">
        <v>27</v>
      </c>
      <c r="P91" s="72"/>
      <c r="Q91" s="140"/>
      <c r="R91" s="57">
        <v>0.1</v>
      </c>
      <c r="S91" s="58" t="s">
        <v>120</v>
      </c>
      <c r="T91" s="81"/>
      <c r="U91" s="80"/>
      <c r="V91" s="80"/>
      <c r="W91" s="80"/>
      <c r="X91" s="80"/>
      <c r="Y91" s="80"/>
      <c r="Z91" s="80"/>
      <c r="AA91" s="80"/>
      <c r="AB91" s="80"/>
      <c r="AC91" s="80"/>
      <c r="AD91" s="80"/>
      <c r="AE91" s="80"/>
      <c r="AF91" s="80"/>
      <c r="AG91" s="80"/>
      <c r="AH91" s="80"/>
    </row>
    <row r="92" spans="15:34" ht="11.25" customHeight="1" x14ac:dyDescent="0.15">
      <c r="Q92" s="73"/>
      <c r="R92" s="74"/>
      <c r="S92" s="54"/>
      <c r="T92" s="81"/>
      <c r="U92" s="80"/>
      <c r="V92" s="80"/>
      <c r="W92" s="80"/>
      <c r="X92" s="80"/>
      <c r="Y92" s="80"/>
      <c r="Z92" s="80"/>
      <c r="AA92" s="80"/>
      <c r="AB92" s="80"/>
      <c r="AC92" s="80"/>
      <c r="AD92" s="80"/>
      <c r="AE92" s="80"/>
      <c r="AF92" s="80"/>
      <c r="AG92" s="80"/>
      <c r="AH92" s="80"/>
    </row>
    <row r="93" spans="15:34" ht="42.75" customHeight="1" x14ac:dyDescent="0.15">
      <c r="O93" s="72">
        <v>28</v>
      </c>
      <c r="P93" s="72"/>
      <c r="Q93" s="140" t="s">
        <v>112</v>
      </c>
      <c r="R93" s="75" t="s">
        <v>43</v>
      </c>
      <c r="S93" s="58" t="s">
        <v>117</v>
      </c>
      <c r="T93" s="81"/>
      <c r="U93" s="80"/>
      <c r="V93" s="80"/>
      <c r="W93" s="80"/>
      <c r="X93" s="80"/>
      <c r="Y93" s="80"/>
      <c r="Z93" s="80"/>
      <c r="AA93" s="80"/>
      <c r="AB93" s="80"/>
      <c r="AC93" s="80"/>
      <c r="AD93" s="80"/>
      <c r="AE93" s="80"/>
      <c r="AF93" s="80"/>
      <c r="AG93" s="80"/>
      <c r="AH93" s="80"/>
    </row>
    <row r="94" spans="15:34" ht="42.75" customHeight="1" x14ac:dyDescent="0.15">
      <c r="O94" s="72">
        <v>29</v>
      </c>
      <c r="P94" s="72"/>
      <c r="Q94" s="140"/>
      <c r="R94" s="75" t="s">
        <v>42</v>
      </c>
      <c r="S94" s="58" t="s">
        <v>118</v>
      </c>
      <c r="T94" s="81"/>
      <c r="U94" s="80"/>
      <c r="V94" s="80"/>
      <c r="W94" s="80"/>
      <c r="X94" s="80"/>
      <c r="Y94" s="80"/>
      <c r="Z94" s="80"/>
      <c r="AA94" s="80"/>
      <c r="AB94" s="80"/>
      <c r="AC94" s="80"/>
      <c r="AD94" s="80"/>
      <c r="AE94" s="80"/>
      <c r="AF94" s="80"/>
      <c r="AG94" s="80"/>
      <c r="AH94" s="80"/>
    </row>
    <row r="95" spans="15:34" x14ac:dyDescent="0.15">
      <c r="R95" s="5"/>
      <c r="S95" s="4"/>
      <c r="T95" s="81"/>
      <c r="U95" s="80"/>
      <c r="V95" s="80"/>
      <c r="W95" s="80"/>
      <c r="X95" s="80"/>
      <c r="Y95" s="80"/>
      <c r="Z95" s="80"/>
      <c r="AA95" s="80"/>
      <c r="AB95" s="80"/>
      <c r="AC95" s="80"/>
      <c r="AD95" s="80"/>
      <c r="AE95" s="80"/>
      <c r="AF95" s="80"/>
      <c r="AG95" s="80"/>
      <c r="AH95" s="80"/>
    </row>
    <row r="96" spans="15:34" ht="27.75" customHeight="1" x14ac:dyDescent="0.15">
      <c r="O96" s="72">
        <v>30</v>
      </c>
      <c r="P96" s="72"/>
      <c r="Q96" s="140" t="s">
        <v>1</v>
      </c>
      <c r="R96" s="57">
        <v>0.05</v>
      </c>
      <c r="S96" s="58" t="s">
        <v>66</v>
      </c>
      <c r="T96" s="81"/>
      <c r="U96" s="80"/>
      <c r="V96" s="80"/>
      <c r="W96" s="80"/>
      <c r="X96" s="80"/>
      <c r="Y96" s="80"/>
      <c r="Z96" s="80"/>
      <c r="AA96" s="80"/>
      <c r="AB96" s="80"/>
      <c r="AC96" s="80"/>
      <c r="AD96" s="80"/>
      <c r="AE96" s="80"/>
      <c r="AF96" s="80"/>
      <c r="AG96" s="80"/>
      <c r="AH96" s="80"/>
    </row>
    <row r="97" spans="15:34" ht="27.75" customHeight="1" x14ac:dyDescent="0.15">
      <c r="O97" s="72">
        <v>31</v>
      </c>
      <c r="P97" s="72"/>
      <c r="Q97" s="140"/>
      <c r="R97" s="57">
        <v>0.1</v>
      </c>
      <c r="S97" s="58" t="s">
        <v>67</v>
      </c>
      <c r="T97" s="81"/>
      <c r="U97" s="80"/>
      <c r="V97" s="80"/>
      <c r="W97" s="80"/>
      <c r="X97" s="80"/>
      <c r="Y97" s="80"/>
      <c r="Z97" s="80"/>
      <c r="AA97" s="80"/>
      <c r="AB97" s="80"/>
      <c r="AC97" s="80"/>
      <c r="AD97" s="80"/>
      <c r="AE97" s="80"/>
      <c r="AF97" s="80"/>
      <c r="AG97" s="80"/>
      <c r="AH97" s="80"/>
    </row>
    <row r="98" spans="15:34" ht="27.75" customHeight="1" x14ac:dyDescent="0.15">
      <c r="O98" s="72">
        <v>32</v>
      </c>
      <c r="P98" s="72"/>
      <c r="Q98" s="140"/>
      <c r="R98" s="57">
        <v>0.15</v>
      </c>
      <c r="S98" s="58" t="s">
        <v>68</v>
      </c>
      <c r="T98" s="81"/>
      <c r="U98" s="80"/>
      <c r="V98" s="80"/>
      <c r="W98" s="80"/>
      <c r="X98" s="80"/>
      <c r="Y98" s="80"/>
      <c r="Z98" s="80"/>
      <c r="AA98" s="80"/>
      <c r="AB98" s="80"/>
      <c r="AC98" s="80"/>
      <c r="AD98" s="80"/>
      <c r="AE98" s="80"/>
      <c r="AF98" s="80"/>
      <c r="AG98" s="80"/>
      <c r="AH98" s="80"/>
    </row>
    <row r="99" spans="15:34" ht="27.75" customHeight="1" x14ac:dyDescent="0.15">
      <c r="O99" s="72">
        <v>33</v>
      </c>
      <c r="P99" s="72"/>
      <c r="Q99" s="140"/>
      <c r="R99" s="57">
        <v>0.2</v>
      </c>
      <c r="S99" s="58" t="s">
        <v>69</v>
      </c>
      <c r="T99" s="81"/>
      <c r="U99" s="80"/>
      <c r="V99" s="80"/>
      <c r="W99" s="80"/>
      <c r="X99" s="80"/>
      <c r="Y99" s="80"/>
      <c r="Z99" s="80"/>
      <c r="AA99" s="80"/>
      <c r="AB99" s="80"/>
      <c r="AC99" s="80"/>
      <c r="AD99" s="80"/>
      <c r="AE99" s="80"/>
      <c r="AF99" s="80"/>
      <c r="AG99" s="80"/>
      <c r="AH99" s="80"/>
    </row>
    <row r="100" spans="15:34" ht="27.75" customHeight="1" x14ac:dyDescent="0.15">
      <c r="O100" s="72">
        <v>34</v>
      </c>
      <c r="P100" s="72"/>
      <c r="Q100" s="140"/>
      <c r="R100" s="57">
        <v>0.25</v>
      </c>
      <c r="S100" s="58" t="s">
        <v>70</v>
      </c>
      <c r="T100" s="81"/>
      <c r="U100" s="80"/>
      <c r="V100" s="80"/>
      <c r="W100" s="80"/>
      <c r="X100" s="80"/>
      <c r="Y100" s="80"/>
      <c r="Z100" s="80"/>
      <c r="AA100" s="80"/>
      <c r="AB100" s="80"/>
      <c r="AC100" s="80"/>
      <c r="AD100" s="80"/>
      <c r="AE100" s="80"/>
      <c r="AF100" s="80"/>
      <c r="AG100" s="80"/>
      <c r="AH100" s="80"/>
    </row>
    <row r="101" spans="15:34" x14ac:dyDescent="0.15">
      <c r="Q101" s="59"/>
      <c r="R101" s="5"/>
      <c r="S101" s="32"/>
    </row>
    <row r="102" spans="15:34" ht="42.75" customHeight="1" x14ac:dyDescent="0.15">
      <c r="O102" s="72">
        <v>35</v>
      </c>
      <c r="P102" s="72"/>
      <c r="Q102" s="140" t="s">
        <v>15</v>
      </c>
      <c r="R102" s="57">
        <v>0.8</v>
      </c>
      <c r="S102" s="58" t="s">
        <v>71</v>
      </c>
    </row>
    <row r="103" spans="15:34" ht="62.25" customHeight="1" x14ac:dyDescent="0.15">
      <c r="O103" s="72">
        <v>36</v>
      </c>
      <c r="P103" s="72"/>
      <c r="Q103" s="156"/>
      <c r="R103" s="57">
        <v>0</v>
      </c>
      <c r="S103" s="58" t="s">
        <v>72</v>
      </c>
    </row>
    <row r="104" spans="15:34" x14ac:dyDescent="0.15">
      <c r="Q104" s="59"/>
      <c r="R104" s="5"/>
      <c r="S104" s="32"/>
    </row>
    <row r="105" spans="15:34" ht="15.75" customHeight="1" x14ac:dyDescent="0.15">
      <c r="O105" s="72">
        <v>37</v>
      </c>
      <c r="P105" s="72"/>
      <c r="Q105" s="141" t="s">
        <v>19</v>
      </c>
      <c r="R105" s="141"/>
      <c r="S105" s="60" t="s">
        <v>76</v>
      </c>
    </row>
    <row r="106" spans="15:34" ht="28.5" customHeight="1" x14ac:dyDescent="0.15">
      <c r="O106" s="72">
        <v>38</v>
      </c>
      <c r="P106" s="72"/>
      <c r="Q106" s="141"/>
      <c r="R106" s="141"/>
      <c r="S106" s="58" t="s">
        <v>18</v>
      </c>
    </row>
  </sheetData>
  <sheetProtection password="EEB9" sheet="1" objects="1" scenarios="1"/>
  <mergeCells count="62">
    <mergeCell ref="J13:L13"/>
    <mergeCell ref="B19:B21"/>
    <mergeCell ref="B24:B25"/>
    <mergeCell ref="C25:L25"/>
    <mergeCell ref="T36:U36"/>
    <mergeCell ref="O85:S85"/>
    <mergeCell ref="Q42:R42"/>
    <mergeCell ref="O76:O77"/>
    <mergeCell ref="Q74:Q77"/>
    <mergeCell ref="O54:S54"/>
    <mergeCell ref="S76:S77"/>
    <mergeCell ref="T2:T3"/>
    <mergeCell ref="C4:G4"/>
    <mergeCell ref="N4:N6"/>
    <mergeCell ref="T4:T5"/>
    <mergeCell ref="J4:L4"/>
    <mergeCell ref="B2:L2"/>
    <mergeCell ref="Q93:Q94"/>
    <mergeCell ref="P62:P67"/>
    <mergeCell ref="B33:L33"/>
    <mergeCell ref="B34:L34"/>
    <mergeCell ref="B35:L35"/>
    <mergeCell ref="O40:S40"/>
    <mergeCell ref="R76:R77"/>
    <mergeCell ref="P56:P59"/>
    <mergeCell ref="Q43:Q44"/>
    <mergeCell ref="Q56:Q59"/>
    <mergeCell ref="Q70:Q71"/>
    <mergeCell ref="Q62:Q67"/>
    <mergeCell ref="B36:L36"/>
    <mergeCell ref="Q96:Q100"/>
    <mergeCell ref="Q105:R106"/>
    <mergeCell ref="J9:L9"/>
    <mergeCell ref="J10:L10"/>
    <mergeCell ref="J14:L14"/>
    <mergeCell ref="C21:L21"/>
    <mergeCell ref="B23:L23"/>
    <mergeCell ref="C24:L24"/>
    <mergeCell ref="B31:L31"/>
    <mergeCell ref="B32:L32"/>
    <mergeCell ref="Q102:Q103"/>
    <mergeCell ref="Q48:R48"/>
    <mergeCell ref="Q49:R49"/>
    <mergeCell ref="Q50:R50"/>
    <mergeCell ref="P70:P78"/>
    <mergeCell ref="Q87:Q91"/>
    <mergeCell ref="B30:L30"/>
    <mergeCell ref="Q78:S78"/>
    <mergeCell ref="G8:L8"/>
    <mergeCell ref="B16:L16"/>
    <mergeCell ref="C17:L17"/>
    <mergeCell ref="C18:L18"/>
    <mergeCell ref="C19:L19"/>
    <mergeCell ref="C20:L20"/>
    <mergeCell ref="J11:L11"/>
    <mergeCell ref="O46:S46"/>
    <mergeCell ref="Q72:Q73"/>
    <mergeCell ref="Q52:R52"/>
    <mergeCell ref="C28:L28"/>
    <mergeCell ref="C26:L26"/>
    <mergeCell ref="C27:L27"/>
    <mergeCell ref="J12:L12"/>
  </mergeCells>
  <phoneticPr fontId="2"/>
  <pageMargins left="0.47244094488188981" right="0.19685039370078741" top="0.62992125984251968" bottom="0.2362204724409449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vt:lpstr>
      <vt:lpstr>試算表診断書</vt:lpstr>
      <vt:lpstr>試算表診断書!Print_Area</vt:lpstr>
      <vt:lpstr>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2019-06-20T05:51:16Z</dcterms:created>
  <dcterms:modified xsi:type="dcterms:W3CDTF">2019-06-24T04:14:12Z</dcterms:modified>
</cp:coreProperties>
</file>