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194\Documents\各種ダウンロード\"/>
    </mc:Choice>
  </mc:AlternateContent>
  <xr:revisionPtr revIDLastSave="0" documentId="13_ncr:1_{47C51199-5533-44BF-8765-0991B6B9FF25}" xr6:coauthVersionLast="45" xr6:coauthVersionMax="45" xr10:uidLastSave="{00000000-0000-0000-0000-000000000000}"/>
  <bookViews>
    <workbookView xWindow="-120" yWindow="-120" windowWidth="29040" windowHeight="15840" tabRatio="727" xr2:uid="{00000000-000D-0000-FFFF-FFFF00000000}"/>
  </bookViews>
  <sheets>
    <sheet name="工事現況表" sheetId="6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123Graph_A" hidden="1">[2]当庫歴史!#REF!</definedName>
    <definedName name="__123Graph_LBL_A" hidden="1">[2]当庫歴史!#REF!</definedName>
    <definedName name="__123Graph_X" hidden="1">[2]当庫歴史!#REF!</definedName>
    <definedName name="__123Graph_Xﾛｰﾝ残高" hidden="1">#REF!</definedName>
    <definedName name="_1_123Grap" hidden="1">'[1]S型 H7'!#REF!</definedName>
    <definedName name="_2_123Grap" hidden="1">'[1]S型 H7'!#REF!</definedName>
    <definedName name="_3_123Graph_LB" hidden="1">'[1]S型 H7'!#REF!</definedName>
    <definedName name="_Key1" hidden="1">[3]会員名簿!$B$3</definedName>
    <definedName name="_Order1" hidden="1">255</definedName>
    <definedName name="_Sort" hidden="1">[3]会員名簿!$B$3:$H$42</definedName>
    <definedName name="D_LOG_印字_CANCEL">[4]!D_LOG_印字_CANCEL</definedName>
    <definedName name="D_LOG_印字OK">[4]!D_LOG_印字OK</definedName>
    <definedName name="D_LOG_年月指定">[4]!D_LOG_年月指定</definedName>
    <definedName name="D_LOG_年月指定_CANCEL">[4]!D_LOG_年月指定_CANCEL</definedName>
    <definedName name="D_LOG_年月指定_OK">[4]!D_LOG_年月指定_OK</definedName>
    <definedName name="D_SPN_SELECT">[4]!D_SPN_SELECT</definedName>
    <definedName name="DILOG_印字_CANCEL">[5]!DILOG_印字_CANCEL</definedName>
    <definedName name="DILOG_印字OK">[5]!DILOG_印字OK</definedName>
    <definedName name="DILOG_指定_SET">[5]!DILOG_指定_SET</definedName>
    <definedName name="DILOG_担当者開始_SET">[5]!DILOG_担当者開始_SET</definedName>
    <definedName name="DILOG_担当者終了_SET">[5]!DILOG_担当者終了_SET</definedName>
    <definedName name="DILOG_担当者範囲_CANCEL">[5]!DILOG_担当者範囲_CANCEL</definedName>
    <definedName name="DILOG_担当者範囲_OK">[5]!DILOG_担当者範囲_OK</definedName>
    <definedName name="DILOG_店舗指定_CANCEL">[5]!DILOG_店舗指定_CANCEL</definedName>
    <definedName name="DILOG_店舗指定_OK">[5]!DILOG_店舗指定_OK</definedName>
    <definedName name="DILOG_年月指定">[5]!DILOG_年月指定</definedName>
    <definedName name="DILOG_年月指定_CANCEL">[5]!DILOG_年月指定_CANCEL</definedName>
    <definedName name="DILOG_年月指定_OK">[5]!DILOG_年月指定_OK</definedName>
    <definedName name="DLOG_PRT_CANCEL">[6]!DLOG_PRT_CANCEL</definedName>
    <definedName name="DLOG_PRT_OK">[6]!DLOG_PRT_OK</definedName>
    <definedName name="DLOG_印字_CANCEL">[7]!DLOG_印字_CANCEL</definedName>
    <definedName name="DLOG_印字OK">[7]!DLOG_印字OK</definedName>
    <definedName name="dlog_印字指定_CANCEL">[8]!dlog_印字指定_CANCEL</definedName>
    <definedName name="dlog_印字指定_OK">[8]!dlog_印字指定_OK</definedName>
    <definedName name="DLOG_開始_SET">[7]!DLOG_開始_SET</definedName>
    <definedName name="DLOG_終了_SET">[7]!DLOG_終了_SET</definedName>
    <definedName name="DLOG_条件指定_cancel">[6]!DLOG_条件指定_cancel</definedName>
    <definedName name="DLOG_条件指定_OK">[6]!DLOG_条件指定_OK</definedName>
    <definedName name="DLOG_担当者開始_SET">[4]!DLOG_担当者開始_SET</definedName>
    <definedName name="DLOG_担当者終了_SET">[4]!DLOG_担当者終了_SET</definedName>
    <definedName name="DLOG_担当者範囲_CANCEL">[4]!DLOG_担当者範囲_CANCEL</definedName>
    <definedName name="DLOG_担当者範囲_OK">[4]!DLOG_担当者範囲_OK</definedName>
    <definedName name="DLOG_店舗開始_SET">[4]!DLOG_店舗開始_SET</definedName>
    <definedName name="DLOG_店舗終了_SET">[4]!DLOG_店舗終了_SET</definedName>
    <definedName name="DLOG_店舗範囲_CANCEL">[4]!DLOG_店舗範囲_CANCEL</definedName>
    <definedName name="DLOG_店舗範囲_OK">[4]!DLOG_店舗範囲_OK</definedName>
    <definedName name="DLOG_年月指定">[7]!DLOG_年月指定</definedName>
    <definedName name="DLOG_年月指定_CANCEL">[7]!DLOG_年月指定_CANCEL</definedName>
    <definedName name="DLOG_年月指定_OK">[7]!DLOG_年月指定_OK</definedName>
    <definedName name="DLOG_範囲指定_CANCEL">[7]!DLOG_範囲指定_CANCEL</definedName>
    <definedName name="DLOG_範囲指定_OK">[7]!DLOG_範囲指定_OK</definedName>
    <definedName name="DSPN_SELECT">[5]!DSPN_SELECT</definedName>
    <definedName name="INDEX_SET">[8]!INDEX_SET</definedName>
    <definedName name="INDEX_TANTO_SET">[9]!INDEX_TANTO_SET</definedName>
    <definedName name="INDEX_TENPO_SET">[9]!INDEX_TENPO_SET</definedName>
    <definedName name="LISTINDEX_CHIKU_SET">[6]!LISTINDEX_CHIKU_SET</definedName>
    <definedName name="LISTINDEX_TENPO_SET">[6]!LISTINDEX_TENPO_SET</definedName>
    <definedName name="_xlnm.Print_Area" localSheetId="0">工事現況表!$A$1:$Y$31</definedName>
    <definedName name="_xlnm.Print_Titles" localSheetId="0">工事現況表!$1:$5</definedName>
    <definedName name="SPN_PRT_SELECT">[6]!SPN_PRT_SELECT</definedName>
    <definedName name="SPN_SELECT">[7]!SPN_SELECT</definedName>
    <definedName name="spn_部数_SELECT">[8]!spn_部数_SELECT</definedName>
    <definedName name="開始_SET">[7]!DLOG_開始_SET</definedName>
    <definedName name="㈱吉野商店">[10]★2019年度!$B$228</definedName>
    <definedName name="手貸延滞_延滞開始_SET">[11]!手貸延滞_延滞開始_SET</definedName>
    <definedName name="手貸延滞_延滞終了_SET">[11]!手貸延滞_延滞終了_SET</definedName>
    <definedName name="手貸延滞_店舗開始_SET">[11]!手貸延滞_店舗開始_SET</definedName>
    <definedName name="手貸延滞_店舗終了_SET">[11]!手貸延滞_店舗終了_SET</definedName>
    <definedName name="手貸延滞_範囲指定_CANCEL">[11]!手貸延滞_範囲指定_CANCEL</definedName>
    <definedName name="手貸延滞_範囲指定_OK">[11]!手貸延滞_範囲指定_OK</definedName>
    <definedName name="手貸延滞_融資開始_SET">[11]!手貸延滞_融資開始_SET</definedName>
    <definedName name="手貸延滞_融資終了_SET">[11]!手貸延滞_融資終了_SET</definedName>
    <definedName name="終了_SET">[7]!DLOG_終了_SET</definedName>
    <definedName name="証貸新規_金額_SET">[12]!証貸新規_金額_SET</definedName>
    <definedName name="証貸新規_店舗開始_SET">[12]!証貸新規_店舗開始_SET</definedName>
    <definedName name="証貸新規_店舗終了_SET">[12]!証貸新規_店舗終了_SET</definedName>
    <definedName name="証貸新規_年月指定">[12]!証貸新規_年月指定</definedName>
    <definedName name="証貸新規_年月指定_CANCEL">[12]!証貸新規_年月指定_CANCEL</definedName>
    <definedName name="証貸新規_年月指定_OK">[12]!証貸新規_年月指定_OK</definedName>
    <definedName name="証貸新規_範囲指定_CANCEL">[12]!証貸新規_範囲指定_CANCEL</definedName>
    <definedName name="証貸新規_範囲指定_OK">[12]!証貸新規_範囲指定_OK</definedName>
    <definedName name="証貸新規_融資開始_SET">[12]!証貸新規_融資開始_SET</definedName>
    <definedName name="証貸新規_融資終了_SET">[12]!証貸新規_融資終了_SET</definedName>
    <definedName name="条件指定_cancel">[9]!条件指定_cancel</definedName>
    <definedName name="条件指定_OK">[9]!条件指定_OK</definedName>
    <definedName name="定期Ｓ" hidden="1">'[2]S型 H7'!#REF!</definedName>
    <definedName name="店舗指定_cancel">[8]!店舗指定_cancel</definedName>
    <definedName name="店舗指定_OK">[8]!店舗指定_OK</definedName>
    <definedName name="範囲指定_CANCEL">[7]!DLOG_範囲指定_CANCEL</definedName>
    <definedName name="範囲指定_OK">[7]!DLOG_範囲指定_OK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5" i="68" l="1"/>
  <c r="Q5" i="68" s="1"/>
  <c r="R5" i="68" s="1"/>
  <c r="S5" i="68" s="1"/>
  <c r="T5" i="68" s="1"/>
  <c r="U5" i="68" s="1"/>
  <c r="K6" i="68"/>
  <c r="K21" i="68" s="1"/>
  <c r="N6" i="68"/>
  <c r="V6" i="68" s="1"/>
  <c r="K7" i="68"/>
  <c r="M7" i="68" s="1"/>
  <c r="N7" i="68"/>
  <c r="V7" i="68" s="1"/>
  <c r="K8" i="68"/>
  <c r="M8" i="68" s="1"/>
  <c r="N8" i="68"/>
  <c r="V8" i="68" s="1"/>
  <c r="K9" i="68"/>
  <c r="M9" i="68" s="1"/>
  <c r="N9" i="68"/>
  <c r="V9" i="68" s="1"/>
  <c r="K10" i="68"/>
  <c r="M10" i="68" s="1"/>
  <c r="N10" i="68"/>
  <c r="V10" i="68" s="1"/>
  <c r="K11" i="68"/>
  <c r="M11" i="68" s="1"/>
  <c r="N11" i="68"/>
  <c r="V11" i="68" s="1"/>
  <c r="K12" i="68"/>
  <c r="M12" i="68" s="1"/>
  <c r="N12" i="68"/>
  <c r="V12" i="68" s="1"/>
  <c r="K13" i="68"/>
  <c r="M13" i="68" s="1"/>
  <c r="N13" i="68"/>
  <c r="V13" i="68" s="1"/>
  <c r="K14" i="68"/>
  <c r="M14" i="68" s="1"/>
  <c r="N14" i="68"/>
  <c r="V14" i="68" s="1"/>
  <c r="K15" i="68"/>
  <c r="M15" i="68" s="1"/>
  <c r="N15" i="68"/>
  <c r="V15" i="68" s="1"/>
  <c r="K16" i="68"/>
  <c r="M16" i="68" s="1"/>
  <c r="N16" i="68"/>
  <c r="V16" i="68" s="1"/>
  <c r="K17" i="68"/>
  <c r="M17" i="68" s="1"/>
  <c r="N17" i="68"/>
  <c r="V17" i="68" s="1"/>
  <c r="K18" i="68"/>
  <c r="M18" i="68" s="1"/>
  <c r="N18" i="68"/>
  <c r="V18" i="68" s="1"/>
  <c r="K19" i="68"/>
  <c r="M19" i="68" s="1"/>
  <c r="N19" i="68"/>
  <c r="V19" i="68" s="1"/>
  <c r="K20" i="68"/>
  <c r="M20" i="68" s="1"/>
  <c r="N20" i="68"/>
  <c r="V20" i="68" s="1"/>
  <c r="F21" i="68"/>
  <c r="I21" i="68"/>
  <c r="L21" i="68"/>
  <c r="O21" i="68"/>
  <c r="P21" i="68"/>
  <c r="Q21" i="68"/>
  <c r="R21" i="68"/>
  <c r="S21" i="68"/>
  <c r="T21" i="68"/>
  <c r="U21" i="68"/>
  <c r="X21" i="68"/>
  <c r="P26" i="68"/>
  <c r="P27" i="68"/>
  <c r="P28" i="68"/>
  <c r="P31" i="68" s="1"/>
  <c r="P29" i="68"/>
  <c r="P30" i="68"/>
  <c r="F31" i="68"/>
  <c r="I31" i="68"/>
  <c r="L31" i="68"/>
  <c r="M31" i="68"/>
  <c r="N31" i="68"/>
  <c r="O31" i="68"/>
  <c r="V21" i="68" l="1"/>
  <c r="M6" i="68"/>
  <c r="M21" i="68" s="1"/>
  <c r="T24" i="68" s="1"/>
  <c r="T29" i="68" s="1"/>
  <c r="N21" i="68"/>
  <c r="T25" i="6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佐賀信用金庫</author>
  </authors>
  <commentList>
    <comment ref="O5" authorId="0" shapeId="0" xr:uid="{00000000-0006-0000-0000-000001000000}">
      <text>
        <r>
          <rPr>
            <sz val="9"/>
            <color indexed="10"/>
            <rFont val="ＭＳ Ｐゴシック"/>
            <family val="3"/>
            <charset val="128"/>
          </rPr>
          <t>月の数字のみ入力してください。&lt;例&gt;12月の場合は「12」と入力。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V5" authorId="0" shapeId="0" xr:uid="{00000000-0006-0000-0000-000002000000}">
      <text>
        <r>
          <rPr>
            <sz val="9"/>
            <color indexed="10"/>
            <rFont val="ＭＳ Ｐゴシック"/>
            <family val="3"/>
            <charset val="128"/>
          </rPr>
          <t>請負工事残高と一致させてください。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W5" authorId="0" shapeId="0" xr:uid="{00000000-0006-0000-0000-000003000000}">
      <text>
        <r>
          <rPr>
            <sz val="9"/>
            <color indexed="10"/>
            <rFont val="ＭＳ Ｐゴシック"/>
            <family val="3"/>
            <charset val="128"/>
          </rPr>
          <t xml:space="preserve">当庫からの借入の場合は下段に手貸番号を入力してください。
</t>
        </r>
      </text>
    </comment>
    <comment ref="A6" authorId="0" shapeId="0" xr:uid="{00000000-0006-0000-0000-000004000000}">
      <text>
        <r>
          <rPr>
            <sz val="9"/>
            <color indexed="10"/>
            <rFont val="ＭＳ Ｐゴシック"/>
            <family val="3"/>
            <charset val="128"/>
          </rPr>
          <t xml:space="preserve">行不足の場合は適宜追加してください。
</t>
        </r>
      </text>
    </comment>
    <comment ref="J6" authorId="0" shapeId="0" xr:uid="{00000000-0006-0000-0000-000005000000}">
      <text>
        <r>
          <rPr>
            <sz val="9"/>
            <color indexed="10"/>
            <rFont val="ＭＳ Ｐゴシック"/>
            <family val="3"/>
            <charset val="128"/>
          </rPr>
          <t>数字のみ入力、&lt;例&gt;25％の場合は「25」とに入力する。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<sst xmlns="http://schemas.openxmlformats.org/spreadsheetml/2006/main" count="84" uniqueCount="59">
  <si>
    <t>材料
諸経費</t>
    <rPh sb="0" eb="2">
      <t>ザイリョウ</t>
    </rPh>
    <rPh sb="3" eb="4">
      <t>ショ</t>
    </rPh>
    <rPh sb="4" eb="6">
      <t>ケイヒ</t>
    </rPh>
    <phoneticPr fontId="2"/>
  </si>
  <si>
    <t>請負
金額　</t>
    <rPh sb="0" eb="2">
      <t>ウケオイ</t>
    </rPh>
    <rPh sb="3" eb="5">
      <t>キンガク</t>
    </rPh>
    <phoneticPr fontId="2"/>
  </si>
  <si>
    <t>既
受領額</t>
    <rPh sb="0" eb="1">
      <t>スデ</t>
    </rPh>
    <rPh sb="2" eb="4">
      <t>ジュリョウ</t>
    </rPh>
    <rPh sb="4" eb="5">
      <t>ガク</t>
    </rPh>
    <phoneticPr fontId="2"/>
  </si>
  <si>
    <t>出来高
未収額</t>
    <rPh sb="0" eb="3">
      <t>デキダカ</t>
    </rPh>
    <rPh sb="4" eb="6">
      <t>ミシュウ</t>
    </rPh>
    <rPh sb="6" eb="7">
      <t>ガク</t>
    </rPh>
    <phoneticPr fontId="2"/>
  </si>
  <si>
    <t>請負
工事
残高</t>
    <rPh sb="0" eb="2">
      <t>ウケオイ</t>
    </rPh>
    <rPh sb="3" eb="5">
      <t>コウジ</t>
    </rPh>
    <rPh sb="6" eb="7">
      <t>ザン</t>
    </rPh>
    <rPh sb="7" eb="8">
      <t>ダカ</t>
    </rPh>
    <phoneticPr fontId="2"/>
  </si>
  <si>
    <t>請負工事残高</t>
    <rPh sb="2" eb="4">
      <t>コウジ</t>
    </rPh>
    <rPh sb="4" eb="6">
      <t>ザンダカ</t>
    </rPh>
    <phoneticPr fontId="2"/>
  </si>
  <si>
    <t>工事名称</t>
    <rPh sb="0" eb="2">
      <t>コウジ</t>
    </rPh>
    <rPh sb="2" eb="4">
      <t>メイショウ</t>
    </rPh>
    <phoneticPr fontId="2"/>
  </si>
  <si>
    <t>工　　　期</t>
    <rPh sb="0" eb="1">
      <t>コウ</t>
    </rPh>
    <rPh sb="4" eb="5">
      <t>キ</t>
    </rPh>
    <phoneticPr fontId="2"/>
  </si>
  <si>
    <t>現在出来高</t>
    <rPh sb="0" eb="2">
      <t>ゲンザイ</t>
    </rPh>
    <rPh sb="2" eb="5">
      <t>デキダカ</t>
    </rPh>
    <phoneticPr fontId="2"/>
  </si>
  <si>
    <t>金額</t>
    <rPh sb="0" eb="2">
      <t>キンガク</t>
    </rPh>
    <phoneticPr fontId="2"/>
  </si>
  <si>
    <t>自</t>
    <rPh sb="0" eb="1">
      <t>ジ</t>
    </rPh>
    <phoneticPr fontId="2"/>
  </si>
  <si>
    <t>至</t>
    <rPh sb="0" eb="1">
      <t>イタ</t>
    </rPh>
    <phoneticPr fontId="2"/>
  </si>
  <si>
    <t>借入先</t>
    <rPh sb="0" eb="2">
      <t>カリイレ</t>
    </rPh>
    <rPh sb="2" eb="3">
      <t>サキ</t>
    </rPh>
    <phoneticPr fontId="2"/>
  </si>
  <si>
    <t>(金額単位：千円)</t>
    <rPh sb="1" eb="3">
      <t>キンガク</t>
    </rPh>
    <rPh sb="3" eb="5">
      <t>タンイ</t>
    </rPh>
    <rPh sb="6" eb="8">
      <t>センエン</t>
    </rPh>
    <phoneticPr fontId="2"/>
  </si>
  <si>
    <t>借入　　　　　金額</t>
    <rPh sb="0" eb="2">
      <t>カリイレ</t>
    </rPh>
    <rPh sb="7" eb="9">
      <t>キンガク</t>
    </rPh>
    <phoneticPr fontId="2"/>
  </si>
  <si>
    <t>計</t>
    <rPh sb="0" eb="1">
      <t>ケイ</t>
    </rPh>
    <phoneticPr fontId="2"/>
  </si>
  <si>
    <t>工事金の入金予定(計は請負工事残高と一致)</t>
    <rPh sb="0" eb="2">
      <t>コウジ</t>
    </rPh>
    <rPh sb="2" eb="3">
      <t>キン</t>
    </rPh>
    <rPh sb="4" eb="6">
      <t>ニュウキン</t>
    </rPh>
    <rPh sb="6" eb="8">
      <t>ヨテイ</t>
    </rPh>
    <rPh sb="9" eb="10">
      <t>ケイ</t>
    </rPh>
    <rPh sb="11" eb="13">
      <t>ウケオイ</t>
    </rPh>
    <rPh sb="13" eb="15">
      <t>コウジ</t>
    </rPh>
    <rPh sb="15" eb="17">
      <t>ザンダカ</t>
    </rPh>
    <rPh sb="18" eb="20">
      <t>イッチ</t>
    </rPh>
    <phoneticPr fontId="2"/>
  </si>
  <si>
    <t>工事引当の借入金内訳</t>
    <rPh sb="0" eb="2">
      <t>コウジ</t>
    </rPh>
    <rPh sb="2" eb="4">
      <t>ヒキアテ</t>
    </rPh>
    <rPh sb="5" eb="7">
      <t>カリイレ</t>
    </rPh>
    <rPh sb="7" eb="8">
      <t>キン</t>
    </rPh>
    <rPh sb="8" eb="10">
      <t>ウチワケ</t>
    </rPh>
    <phoneticPr fontId="2"/>
  </si>
  <si>
    <t>合　　　計</t>
    <rPh sb="0" eb="1">
      <t>ゴウ</t>
    </rPh>
    <rPh sb="4" eb="5">
      <t>ケイ</t>
    </rPh>
    <phoneticPr fontId="2"/>
  </si>
  <si>
    <t>合計</t>
    <rPh sb="0" eb="2">
      <t>ゴウケイ</t>
    </rPh>
    <phoneticPr fontId="2"/>
  </si>
  <si>
    <t>●新規工事受注見込</t>
    <rPh sb="1" eb="3">
      <t>シンキ</t>
    </rPh>
    <rPh sb="3" eb="5">
      <t>コウジ</t>
    </rPh>
    <rPh sb="5" eb="7">
      <t>ジュチュウ</t>
    </rPh>
    <rPh sb="7" eb="9">
      <t>ミコ</t>
    </rPh>
    <phoneticPr fontId="2"/>
  </si>
  <si>
    <t>工事発注先</t>
    <rPh sb="0" eb="2">
      <t>コウジ</t>
    </rPh>
    <rPh sb="2" eb="4">
      <t>ハッチュウ</t>
    </rPh>
    <rPh sb="4" eb="5">
      <t>サキ</t>
    </rPh>
    <phoneticPr fontId="2"/>
  </si>
  <si>
    <t>●当月の支払予定</t>
    <rPh sb="1" eb="3">
      <t>トウゲツ</t>
    </rPh>
    <rPh sb="4" eb="6">
      <t>シハライ</t>
    </rPh>
    <rPh sb="6" eb="8">
      <t>ヨテイ</t>
    </rPh>
    <phoneticPr fontId="2"/>
  </si>
  <si>
    <t>予定日</t>
    <rPh sb="0" eb="3">
      <t>ヨテイビ</t>
    </rPh>
    <phoneticPr fontId="2"/>
  </si>
  <si>
    <t>工事関係支出金</t>
    <rPh sb="0" eb="2">
      <t>コウジ</t>
    </rPh>
    <rPh sb="2" eb="4">
      <t>カンケイ</t>
    </rPh>
    <rPh sb="4" eb="6">
      <t>シシュツ</t>
    </rPh>
    <rPh sb="6" eb="7">
      <t>キン</t>
    </rPh>
    <phoneticPr fontId="2"/>
  </si>
  <si>
    <t>人件費</t>
    <rPh sb="0" eb="3">
      <t>ジンケンヒ</t>
    </rPh>
    <phoneticPr fontId="2"/>
  </si>
  <si>
    <t>外注費</t>
    <rPh sb="0" eb="3">
      <t>ガイチュウヒ</t>
    </rPh>
    <phoneticPr fontId="2"/>
  </si>
  <si>
    <t>手形決済　　　　その他</t>
    <rPh sb="0" eb="2">
      <t>テガタ</t>
    </rPh>
    <rPh sb="2" eb="4">
      <t>ケッサイ</t>
    </rPh>
    <rPh sb="10" eb="11">
      <t>タ</t>
    </rPh>
    <phoneticPr fontId="2"/>
  </si>
  <si>
    <t>返済　　　　期限</t>
    <rPh sb="0" eb="2">
      <t>ヘンサイ</t>
    </rPh>
    <rPh sb="6" eb="8">
      <t>キゲン</t>
    </rPh>
    <phoneticPr fontId="2"/>
  </si>
  <si>
    <t>入金　　　　　　　　実績</t>
    <rPh sb="0" eb="2">
      <t>ニュウキン</t>
    </rPh>
    <rPh sb="10" eb="12">
      <t>ジッセキ</t>
    </rPh>
    <phoneticPr fontId="2"/>
  </si>
  <si>
    <t>件</t>
    <rPh sb="0" eb="1">
      <t>ケン</t>
    </rPh>
    <phoneticPr fontId="2"/>
  </si>
  <si>
    <t>予定工期</t>
    <rPh sb="0" eb="2">
      <t>ヨテイ</t>
    </rPh>
    <rPh sb="2" eb="4">
      <t>コウキ</t>
    </rPh>
    <phoneticPr fontId="2"/>
  </si>
  <si>
    <t>工事番号</t>
    <rPh sb="0" eb="2">
      <t>コウジ</t>
    </rPh>
    <rPh sb="2" eb="4">
      <t>バンゴウ</t>
    </rPh>
    <phoneticPr fontId="2"/>
  </si>
  <si>
    <t>当庫手貸残高</t>
  </si>
  <si>
    <t>他行手貸残高</t>
  </si>
  <si>
    <t>●出来高未収対手貸残高</t>
    <rPh sb="1" eb="4">
      <t>デキダカ</t>
    </rPh>
    <rPh sb="4" eb="6">
      <t>ミシュウ</t>
    </rPh>
    <rPh sb="6" eb="7">
      <t>タイ</t>
    </rPh>
    <rPh sb="7" eb="8">
      <t>テ</t>
    </rPh>
    <rPh sb="8" eb="9">
      <t>ガ</t>
    </rPh>
    <rPh sb="9" eb="11">
      <t>ザンダカ</t>
    </rPh>
    <phoneticPr fontId="2"/>
  </si>
  <si>
    <t>当庫証貸残高</t>
    <rPh sb="0" eb="2">
      <t>トウコ</t>
    </rPh>
    <rPh sb="2" eb="4">
      <t>ショウガシ</t>
    </rPh>
    <rPh sb="4" eb="6">
      <t>ザンダカ</t>
    </rPh>
    <phoneticPr fontId="2"/>
  </si>
  <si>
    <t>他行証貸残高</t>
    <rPh sb="0" eb="2">
      <t>タコウ</t>
    </rPh>
    <rPh sb="2" eb="4">
      <t>ショウガシ</t>
    </rPh>
    <rPh sb="4" eb="6">
      <t>ザンダカ</t>
    </rPh>
    <phoneticPr fontId="2"/>
  </si>
  <si>
    <t>（運転資金）</t>
    <rPh sb="1" eb="3">
      <t>ウンテン</t>
    </rPh>
    <rPh sb="3" eb="5">
      <t>シキン</t>
    </rPh>
    <phoneticPr fontId="2"/>
  </si>
  <si>
    <t>％</t>
  </si>
  <si>
    <t>●その他（説明事項等)</t>
    <rPh sb="3" eb="4">
      <t>タ</t>
    </rPh>
    <rPh sb="5" eb="7">
      <t>セツメイ</t>
    </rPh>
    <rPh sb="7" eb="9">
      <t>ジコウ</t>
    </rPh>
    <rPh sb="9" eb="10">
      <t>トウ</t>
    </rPh>
    <phoneticPr fontId="2"/>
  </si>
  <si>
    <t>◆お客様名</t>
    <rPh sb="2" eb="3">
      <t>キャク</t>
    </rPh>
    <rPh sb="3" eb="4">
      <t>サマ</t>
    </rPh>
    <rPh sb="4" eb="5">
      <t>メイ</t>
    </rPh>
    <phoneticPr fontId="2"/>
  </si>
  <si>
    <t xml:space="preserve"> ***　工 事 現 況 表　***</t>
    <rPh sb="5" eb="6">
      <t>コウ</t>
    </rPh>
    <rPh sb="7" eb="8">
      <t>コト</t>
    </rPh>
    <rPh sb="9" eb="10">
      <t>ウツツ</t>
    </rPh>
    <rPh sb="11" eb="12">
      <t>キョウ</t>
    </rPh>
    <rPh sb="13" eb="14">
      <t>ヒョウ</t>
    </rPh>
    <phoneticPr fontId="2"/>
  </si>
  <si>
    <t>取引店名</t>
    <rPh sb="0" eb="2">
      <t>トリヒキ</t>
    </rPh>
    <rPh sb="2" eb="4">
      <t>テンメイ</t>
    </rPh>
    <phoneticPr fontId="2"/>
  </si>
  <si>
    <t>（A）</t>
    <phoneticPr fontId="2"/>
  </si>
  <si>
    <t>（B）</t>
    <phoneticPr fontId="2"/>
  </si>
  <si>
    <t>（C）</t>
    <phoneticPr fontId="2"/>
  </si>
  <si>
    <t>(B)-(C)</t>
    <phoneticPr fontId="2"/>
  </si>
  <si>
    <t>(A)-(C)</t>
    <phoneticPr fontId="2"/>
  </si>
  <si>
    <t>～</t>
    <phoneticPr fontId="2"/>
  </si>
  <si>
    <t>％</t>
    <phoneticPr fontId="2"/>
  </si>
  <si>
    <t>～</t>
    <phoneticPr fontId="2"/>
  </si>
  <si>
    <t>～</t>
    <phoneticPr fontId="2"/>
  </si>
  <si>
    <t>～</t>
    <phoneticPr fontId="2"/>
  </si>
  <si>
    <t>出来高未収額①</t>
    <phoneticPr fontId="2"/>
  </si>
  <si>
    <t>手貸残高合計②</t>
    <phoneticPr fontId="2"/>
  </si>
  <si>
    <t>～</t>
    <phoneticPr fontId="2"/>
  </si>
  <si>
    <t>差引（①－②）</t>
    <phoneticPr fontId="2"/>
  </si>
  <si>
    <t>令和   年　　月　　日時点</t>
    <rPh sb="0" eb="1">
      <t>レイ</t>
    </rPh>
    <rPh sb="1" eb="2">
      <t>ワ</t>
    </rPh>
    <rPh sb="5" eb="6">
      <t>ネン</t>
    </rPh>
    <rPh sb="8" eb="9">
      <t>ガツ</t>
    </rPh>
    <rPh sb="11" eb="12">
      <t>ニチ</t>
    </rPh>
    <rPh sb="12" eb="14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</si>
</sst>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General&quot;月&quot;"/>
    <numFmt numFmtId="177" formatCode="General&quot;月以降&quot;"/>
    <numFmt numFmtId="178" formatCode="@&quot;日&quot;"/>
    <numFmt numFmtId="179" formatCode="&quot;平&quot;&quot;成&quot;ee&quot;年&quot;m&quot;月&quot;dd&quot;日&quot;&quot;時&quot;&quot;点&quot;"/>
    <numFmt numFmtId="180" formatCode="#,##0;\-#,##0;&quot;-&quot;"/>
    <numFmt numFmtId="181" formatCode="#&quot;件&quot;"/>
  </numFmts>
  <fonts count="2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Meiryo UI"/>
      <family val="3"/>
      <charset val="128"/>
    </font>
    <font>
      <sz val="9"/>
      <name val="Meiryo UI"/>
      <family val="3"/>
      <charset val="128"/>
    </font>
    <font>
      <u/>
      <sz val="9"/>
      <name val="Meiryo UI"/>
      <family val="3"/>
      <charset val="128"/>
    </font>
    <font>
      <sz val="10"/>
      <name val="Arial"/>
      <family val="2"/>
    </font>
    <font>
      <sz val="8"/>
      <name val="Meiryo UI"/>
      <family val="3"/>
      <charset val="128"/>
    </font>
    <font>
      <sz val="7"/>
      <name val="Meiryo UI"/>
      <family val="3"/>
      <charset val="128"/>
    </font>
    <font>
      <u/>
      <sz val="18"/>
      <name val="Meiryo UI"/>
      <family val="3"/>
      <charset val="128"/>
    </font>
    <font>
      <sz val="10"/>
      <color indexed="4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2">
    <xf numFmtId="0" fontId="0" fillId="0" borderId="0"/>
    <xf numFmtId="180" fontId="18" fillId="0" borderId="0" applyFill="0" applyBorder="0" applyAlignment="0"/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10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0" fontId="6" fillId="0" borderId="0"/>
    <xf numFmtId="0" fontId="21" fillId="0" borderId="0">
      <alignment vertical="center"/>
    </xf>
    <xf numFmtId="0" fontId="3" fillId="0" borderId="0"/>
    <xf numFmtId="0" fontId="20" fillId="0" borderId="0">
      <alignment vertical="center"/>
    </xf>
    <xf numFmtId="0" fontId="20" fillId="0" borderId="0">
      <alignment vertical="center"/>
    </xf>
    <xf numFmtId="0" fontId="3" fillId="0" borderId="0"/>
    <xf numFmtId="0" fontId="3" fillId="0" borderId="0"/>
  </cellStyleXfs>
  <cellXfs count="155">
    <xf numFmtId="0" fontId="0" fillId="0" borderId="0" xfId="0"/>
    <xf numFmtId="38" fontId="8" fillId="0" borderId="0" xfId="9" applyFont="1" applyFill="1" applyAlignment="1">
      <alignment vertical="center"/>
    </xf>
    <xf numFmtId="38" fontId="8" fillId="0" borderId="3" xfId="9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/>
    </xf>
    <xf numFmtId="38" fontId="11" fillId="0" borderId="0" xfId="9" applyFont="1" applyFill="1" applyAlignment="1">
      <alignment horizontal="center"/>
    </xf>
    <xf numFmtId="38" fontId="9" fillId="0" borderId="0" xfId="9" applyFont="1" applyFill="1" applyAlignment="1">
      <alignment horizontal="center" vertical="center"/>
    </xf>
    <xf numFmtId="38" fontId="8" fillId="0" borderId="4" xfId="9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8" fontId="8" fillId="0" borderId="5" xfId="9" applyFont="1" applyFill="1" applyBorder="1" applyAlignment="1">
      <alignment horizontal="center" vertical="center" wrapText="1"/>
    </xf>
    <xf numFmtId="38" fontId="8" fillId="0" borderId="5" xfId="9" applyFont="1" applyFill="1" applyBorder="1" applyAlignment="1">
      <alignment horizontal="center" vertical="center"/>
    </xf>
    <xf numFmtId="176" fontId="11" fillId="0" borderId="9" xfId="9" applyNumberFormat="1" applyFont="1" applyFill="1" applyBorder="1" applyAlignment="1">
      <alignment horizontal="center" vertical="center" wrapText="1"/>
    </xf>
    <xf numFmtId="176" fontId="11" fillId="0" borderId="10" xfId="9" applyNumberFormat="1" applyFont="1" applyFill="1" applyBorder="1" applyAlignment="1">
      <alignment horizontal="center" vertical="center"/>
    </xf>
    <xf numFmtId="38" fontId="11" fillId="0" borderId="11" xfId="9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38" fontId="8" fillId="0" borderId="13" xfId="9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56" fontId="11" fillId="0" borderId="16" xfId="0" applyNumberFormat="1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56" fontId="11" fillId="0" borderId="18" xfId="0" applyNumberFormat="1" applyFont="1" applyFill="1" applyBorder="1" applyAlignment="1">
      <alignment horizontal="center" vertical="center"/>
    </xf>
    <xf numFmtId="38" fontId="8" fillId="0" borderId="15" xfId="9" applyFont="1" applyFill="1" applyBorder="1" applyAlignment="1">
      <alignment vertical="center"/>
    </xf>
    <xf numFmtId="9" fontId="8" fillId="0" borderId="15" xfId="5" applyFont="1" applyFill="1" applyBorder="1" applyAlignment="1">
      <alignment horizontal="center" vertical="center"/>
    </xf>
    <xf numFmtId="38" fontId="8" fillId="0" borderId="19" xfId="9" applyFont="1" applyFill="1" applyBorder="1" applyAlignment="1">
      <alignment vertical="center"/>
    </xf>
    <xf numFmtId="38" fontId="8" fillId="0" borderId="20" xfId="9" applyFont="1" applyFill="1" applyBorder="1" applyAlignment="1">
      <alignment vertical="center"/>
    </xf>
    <xf numFmtId="38" fontId="8" fillId="0" borderId="21" xfId="9" applyFont="1" applyFill="1" applyBorder="1" applyAlignment="1">
      <alignment vertical="center"/>
    </xf>
    <xf numFmtId="0" fontId="8" fillId="0" borderId="14" xfId="0" applyFont="1" applyFill="1" applyBorder="1" applyAlignment="1">
      <alignment horizontal="center" vertical="center" wrapText="1"/>
    </xf>
    <xf numFmtId="57" fontId="8" fillId="0" borderId="21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center" vertical="center"/>
    </xf>
    <xf numFmtId="9" fontId="8" fillId="0" borderId="19" xfId="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/>
    </xf>
    <xf numFmtId="57" fontId="8" fillId="0" borderId="23" xfId="0" applyNumberFormat="1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horizontal="center" vertical="center"/>
    </xf>
    <xf numFmtId="38" fontId="8" fillId="0" borderId="24" xfId="9" applyFont="1" applyFill="1" applyBorder="1" applyAlignment="1">
      <alignment vertical="center"/>
    </xf>
    <xf numFmtId="9" fontId="8" fillId="0" borderId="24" xfId="5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38" fontId="8" fillId="0" borderId="31" xfId="9" applyFont="1" applyFill="1" applyBorder="1" applyAlignment="1">
      <alignment vertical="center"/>
    </xf>
    <xf numFmtId="38" fontId="8" fillId="0" borderId="31" xfId="9" applyFont="1" applyFill="1" applyBorder="1" applyAlignment="1">
      <alignment horizontal="center" vertical="center"/>
    </xf>
    <xf numFmtId="38" fontId="8" fillId="0" borderId="30" xfId="9" applyFont="1" applyFill="1" applyBorder="1" applyAlignment="1">
      <alignment vertical="center"/>
    </xf>
    <xf numFmtId="38" fontId="8" fillId="0" borderId="32" xfId="9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9" fontId="8" fillId="0" borderId="0" xfId="5" applyFont="1" applyFill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38" fontId="8" fillId="0" borderId="0" xfId="9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0" fontId="12" fillId="0" borderId="33" xfId="0" applyFont="1" applyFill="1" applyBorder="1" applyAlignment="1">
      <alignment horizontal="center" vertical="center"/>
    </xf>
    <xf numFmtId="38" fontId="8" fillId="0" borderId="4" xfId="9" applyFont="1" applyFill="1" applyBorder="1" applyAlignment="1">
      <alignment vertical="center"/>
    </xf>
    <xf numFmtId="38" fontId="8" fillId="0" borderId="34" xfId="9" applyFont="1" applyFill="1" applyBorder="1" applyAlignment="1">
      <alignment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38" fontId="11" fillId="0" borderId="5" xfId="9" applyFont="1" applyFill="1" applyBorder="1" applyAlignment="1">
      <alignment horizontal="center" vertical="center" wrapText="1"/>
    </xf>
    <xf numFmtId="38" fontId="11" fillId="0" borderId="5" xfId="9" applyFont="1" applyFill="1" applyBorder="1" applyAlignment="1">
      <alignment horizontal="center" vertical="center"/>
    </xf>
    <xf numFmtId="38" fontId="8" fillId="0" borderId="23" xfId="9" applyFont="1" applyFill="1" applyBorder="1" applyAlignment="1">
      <alignment vertical="center"/>
    </xf>
    <xf numFmtId="0" fontId="8" fillId="0" borderId="35" xfId="0" applyFont="1" applyFill="1" applyBorder="1" applyAlignment="1">
      <alignment vertical="center"/>
    </xf>
    <xf numFmtId="56" fontId="11" fillId="0" borderId="20" xfId="0" applyNumberFormat="1" applyFont="1" applyFill="1" applyBorder="1" applyAlignment="1">
      <alignment horizontal="center" vertical="center"/>
    </xf>
    <xf numFmtId="56" fontId="11" fillId="0" borderId="35" xfId="0" applyNumberFormat="1" applyFont="1" applyFill="1" applyBorder="1" applyAlignment="1">
      <alignment horizontal="center" vertical="center"/>
    </xf>
    <xf numFmtId="178" fontId="8" fillId="0" borderId="14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vertical="center"/>
    </xf>
    <xf numFmtId="0" fontId="12" fillId="0" borderId="28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38" fontId="8" fillId="0" borderId="29" xfId="9" applyFont="1" applyFill="1" applyBorder="1" applyAlignment="1">
      <alignment vertical="center"/>
    </xf>
    <xf numFmtId="38" fontId="8" fillId="0" borderId="36" xfId="9" applyFont="1" applyFill="1" applyBorder="1" applyAlignment="1">
      <alignment horizontal="right" vertical="center"/>
    </xf>
    <xf numFmtId="38" fontId="8" fillId="0" borderId="2" xfId="9" applyFont="1" applyFill="1" applyBorder="1" applyAlignment="1">
      <alignment horizontal="right" vertical="center"/>
    </xf>
    <xf numFmtId="38" fontId="8" fillId="0" borderId="37" xfId="9" applyFont="1" applyFill="1" applyBorder="1" applyAlignment="1">
      <alignment vertical="center"/>
    </xf>
    <xf numFmtId="49" fontId="8" fillId="0" borderId="30" xfId="0" applyNumberFormat="1" applyFont="1" applyFill="1" applyBorder="1" applyAlignment="1">
      <alignment horizontal="center" vertical="center"/>
    </xf>
    <xf numFmtId="38" fontId="8" fillId="0" borderId="12" xfId="9" applyFont="1" applyFill="1" applyBorder="1" applyAlignment="1">
      <alignment vertical="center"/>
    </xf>
    <xf numFmtId="38" fontId="8" fillId="0" borderId="5" xfId="9" applyFont="1" applyFill="1" applyBorder="1" applyAlignment="1">
      <alignment vertical="center"/>
    </xf>
    <xf numFmtId="38" fontId="8" fillId="0" borderId="14" xfId="9" applyFont="1" applyFill="1" applyBorder="1" applyAlignment="1">
      <alignment vertical="center" shrinkToFit="1"/>
    </xf>
    <xf numFmtId="38" fontId="8" fillId="0" borderId="15" xfId="9" applyFont="1" applyFill="1" applyBorder="1" applyAlignment="1">
      <alignment vertical="center" shrinkToFit="1"/>
    </xf>
    <xf numFmtId="38" fontId="8" fillId="0" borderId="21" xfId="9" applyFont="1" applyFill="1" applyBorder="1" applyAlignment="1">
      <alignment vertical="center" shrinkToFit="1"/>
    </xf>
    <xf numFmtId="38" fontId="8" fillId="0" borderId="3" xfId="9" applyFont="1" applyFill="1" applyBorder="1" applyAlignment="1">
      <alignment vertical="center" shrinkToFit="1"/>
    </xf>
    <xf numFmtId="38" fontId="8" fillId="0" borderId="19" xfId="9" applyFont="1" applyFill="1" applyBorder="1" applyAlignment="1">
      <alignment vertical="center" shrinkToFit="1"/>
    </xf>
    <xf numFmtId="38" fontId="8" fillId="0" borderId="0" xfId="9" applyFont="1" applyFill="1" applyAlignment="1">
      <alignment vertical="center" shrinkToFit="1"/>
    </xf>
    <xf numFmtId="38" fontId="8" fillId="0" borderId="28" xfId="9" applyFont="1" applyFill="1" applyBorder="1" applyAlignment="1">
      <alignment vertical="center" shrinkToFit="1"/>
    </xf>
    <xf numFmtId="38" fontId="8" fillId="0" borderId="24" xfId="9" applyFont="1" applyFill="1" applyBorder="1" applyAlignment="1">
      <alignment vertical="center" shrinkToFit="1"/>
    </xf>
    <xf numFmtId="38" fontId="8" fillId="0" borderId="30" xfId="9" applyFont="1" applyFill="1" applyBorder="1" applyAlignment="1">
      <alignment vertical="center" shrinkToFit="1"/>
    </xf>
    <xf numFmtId="38" fontId="8" fillId="0" borderId="31" xfId="9" applyFont="1" applyFill="1" applyBorder="1" applyAlignment="1">
      <alignment vertical="center" shrinkToFit="1"/>
    </xf>
    <xf numFmtId="38" fontId="8" fillId="0" borderId="32" xfId="9" applyFont="1" applyFill="1" applyBorder="1" applyAlignment="1">
      <alignment vertical="center" shrinkToFit="1"/>
    </xf>
    <xf numFmtId="0" fontId="14" fillId="0" borderId="0" xfId="21" applyFont="1" applyFill="1" applyAlignment="1">
      <alignment horizontal="center" vertical="center"/>
    </xf>
    <xf numFmtId="177" fontId="7" fillId="0" borderId="10" xfId="9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79" fontId="6" fillId="0" borderId="0" xfId="0" applyNumberFormat="1" applyFont="1" applyFill="1" applyAlignment="1">
      <alignment horizontal="center" vertical="center"/>
    </xf>
    <xf numFmtId="0" fontId="6" fillId="2" borderId="38" xfId="0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horizontal="center"/>
    </xf>
    <xf numFmtId="38" fontId="9" fillId="0" borderId="0" xfId="9" applyFont="1" applyFill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vertical="center" wrapText="1"/>
    </xf>
    <xf numFmtId="0" fontId="12" fillId="0" borderId="33" xfId="0" applyFont="1" applyFill="1" applyBorder="1" applyAlignment="1">
      <alignment horizontal="center" vertical="center" textRotation="255"/>
    </xf>
    <xf numFmtId="0" fontId="12" fillId="0" borderId="9" xfId="0" applyFont="1" applyFill="1" applyBorder="1" applyAlignment="1">
      <alignment horizontal="center" vertical="center" textRotation="255"/>
    </xf>
    <xf numFmtId="0" fontId="8" fillId="0" borderId="5" xfId="0" applyFont="1" applyFill="1" applyBorder="1" applyAlignment="1">
      <alignment horizontal="center" vertical="center"/>
    </xf>
    <xf numFmtId="38" fontId="8" fillId="0" borderId="34" xfId="9" applyFont="1" applyFill="1" applyBorder="1" applyAlignment="1">
      <alignment horizontal="center" vertical="center" wrapText="1"/>
    </xf>
    <xf numFmtId="38" fontId="8" fillId="0" borderId="5" xfId="9" applyFont="1" applyFill="1" applyBorder="1" applyAlignment="1">
      <alignment horizontal="center" vertical="center" wrapText="1"/>
    </xf>
    <xf numFmtId="38" fontId="8" fillId="0" borderId="40" xfId="9" applyFont="1" applyFill="1" applyBorder="1" applyAlignment="1">
      <alignment horizontal="center" vertical="center" wrapText="1"/>
    </xf>
    <xf numFmtId="38" fontId="8" fillId="0" borderId="6" xfId="9" applyFont="1" applyFill="1" applyBorder="1" applyAlignment="1">
      <alignment horizontal="center" vertical="center" wrapText="1"/>
    </xf>
    <xf numFmtId="38" fontId="8" fillId="0" borderId="40" xfId="9" applyFont="1" applyFill="1" applyBorder="1" applyAlignment="1">
      <alignment horizontal="center" vertical="center"/>
    </xf>
    <xf numFmtId="38" fontId="8" fillId="0" borderId="41" xfId="9" applyFont="1" applyFill="1" applyBorder="1" applyAlignment="1">
      <alignment horizontal="center" vertical="center"/>
    </xf>
    <xf numFmtId="38" fontId="8" fillId="0" borderId="42" xfId="9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 wrapText="1"/>
    </xf>
    <xf numFmtId="0" fontId="8" fillId="0" borderId="4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38" fontId="8" fillId="0" borderId="39" xfId="9" applyFont="1" applyFill="1" applyBorder="1" applyAlignment="1">
      <alignment horizontal="center" vertical="center" wrapText="1"/>
    </xf>
    <xf numFmtId="38" fontId="8" fillId="0" borderId="13" xfId="9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31" xfId="0" applyFont="1" applyFill="1" applyBorder="1" applyAlignment="1">
      <alignment horizontal="center" vertical="center" wrapText="1"/>
    </xf>
    <xf numFmtId="181" fontId="6" fillId="0" borderId="36" xfId="9" applyNumberFormat="1" applyFont="1" applyFill="1" applyBorder="1" applyAlignment="1">
      <alignment horizontal="center" vertical="center"/>
    </xf>
    <xf numFmtId="181" fontId="6" fillId="0" borderId="2" xfId="9" applyNumberFormat="1" applyFont="1" applyFill="1" applyBorder="1" applyAlignment="1">
      <alignment horizontal="center" vertical="center"/>
    </xf>
    <xf numFmtId="181" fontId="6" fillId="0" borderId="37" xfId="9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34" xfId="0" applyFont="1" applyFill="1" applyBorder="1" applyAlignment="1">
      <alignment horizontal="center" vertical="center"/>
    </xf>
    <xf numFmtId="38" fontId="11" fillId="0" borderId="34" xfId="9" applyFont="1" applyFill="1" applyBorder="1" applyAlignment="1">
      <alignment horizontal="center" vertical="center" wrapText="1"/>
    </xf>
    <xf numFmtId="38" fontId="11" fillId="0" borderId="5" xfId="9" applyFont="1" applyFill="1" applyBorder="1" applyAlignment="1">
      <alignment horizontal="center" vertical="center" wrapText="1"/>
    </xf>
    <xf numFmtId="38" fontId="8" fillId="0" borderId="44" xfId="9" applyFont="1" applyFill="1" applyBorder="1" applyAlignment="1">
      <alignment horizontal="left" vertical="top"/>
    </xf>
    <xf numFmtId="38" fontId="8" fillId="0" borderId="45" xfId="9" applyFont="1" applyFill="1" applyBorder="1" applyAlignment="1">
      <alignment horizontal="left" vertical="top"/>
    </xf>
    <xf numFmtId="38" fontId="8" fillId="0" borderId="46" xfId="9" applyFont="1" applyFill="1" applyBorder="1" applyAlignment="1">
      <alignment horizontal="left" vertical="top"/>
    </xf>
    <xf numFmtId="38" fontId="8" fillId="0" borderId="47" xfId="9" applyFont="1" applyFill="1" applyBorder="1" applyAlignment="1">
      <alignment horizontal="left" vertical="top"/>
    </xf>
    <xf numFmtId="38" fontId="8" fillId="0" borderId="0" xfId="9" applyFont="1" applyFill="1" applyBorder="1" applyAlignment="1">
      <alignment horizontal="left" vertical="top"/>
    </xf>
    <xf numFmtId="38" fontId="8" fillId="0" borderId="48" xfId="9" applyFont="1" applyFill="1" applyBorder="1" applyAlignment="1">
      <alignment horizontal="left" vertical="top"/>
    </xf>
    <xf numFmtId="38" fontId="8" fillId="0" borderId="49" xfId="9" applyFont="1" applyFill="1" applyBorder="1" applyAlignment="1">
      <alignment horizontal="left" vertical="top"/>
    </xf>
    <xf numFmtId="38" fontId="8" fillId="0" borderId="38" xfId="9" applyFont="1" applyFill="1" applyBorder="1" applyAlignment="1">
      <alignment horizontal="left" vertical="top"/>
    </xf>
    <xf numFmtId="38" fontId="8" fillId="0" borderId="50" xfId="9" applyFont="1" applyFill="1" applyBorder="1" applyAlignment="1">
      <alignment horizontal="left" vertical="top"/>
    </xf>
    <xf numFmtId="38" fontId="8" fillId="0" borderId="19" xfId="9" applyFont="1" applyFill="1" applyBorder="1" applyAlignment="1">
      <alignment vertical="center"/>
    </xf>
    <xf numFmtId="38" fontId="8" fillId="0" borderId="23" xfId="9" applyFont="1" applyFill="1" applyBorder="1" applyAlignment="1">
      <alignment vertical="center"/>
    </xf>
    <xf numFmtId="38" fontId="11" fillId="0" borderId="39" xfId="9" applyFont="1" applyFill="1" applyBorder="1" applyAlignment="1">
      <alignment horizontal="center" vertical="center"/>
    </xf>
    <xf numFmtId="38" fontId="11" fillId="0" borderId="13" xfId="9" applyFont="1" applyFill="1" applyBorder="1" applyAlignment="1">
      <alignment horizontal="center" vertical="center"/>
    </xf>
    <xf numFmtId="38" fontId="8" fillId="0" borderId="34" xfId="9" applyFont="1" applyFill="1" applyBorder="1" applyAlignment="1">
      <alignment vertical="center"/>
    </xf>
    <xf numFmtId="38" fontId="8" fillId="0" borderId="39" xfId="9" applyFont="1" applyFill="1" applyBorder="1" applyAlignment="1">
      <alignment vertical="center"/>
    </xf>
    <xf numFmtId="38" fontId="8" fillId="0" borderId="16" xfId="9" applyFont="1" applyFill="1" applyBorder="1" applyAlignment="1">
      <alignment vertical="center"/>
    </xf>
    <xf numFmtId="38" fontId="8" fillId="0" borderId="51" xfId="9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vertical="center" wrapText="1"/>
    </xf>
    <xf numFmtId="38" fontId="8" fillId="0" borderId="6" xfId="9" applyFont="1" applyFill="1" applyBorder="1" applyAlignment="1">
      <alignment vertical="center"/>
    </xf>
    <xf numFmtId="38" fontId="8" fillId="0" borderId="52" xfId="9" applyFont="1" applyFill="1" applyBorder="1" applyAlignment="1">
      <alignment vertical="center"/>
    </xf>
    <xf numFmtId="0" fontId="8" fillId="0" borderId="0" xfId="20" applyFont="1" applyFill="1" applyAlignment="1">
      <alignment horizontal="center" vertical="center"/>
    </xf>
  </cellXfs>
  <cellStyles count="22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パーセント" xfId="5" builtinId="5"/>
    <cellStyle name="パーセント 2" xfId="6" xr:uid="{00000000-0005-0000-0000-000005000000}"/>
    <cellStyle name="パーセント 3" xfId="7" xr:uid="{00000000-0005-0000-0000-000006000000}"/>
    <cellStyle name="パーセント 3 2" xfId="8" xr:uid="{00000000-0005-0000-0000-000007000000}"/>
    <cellStyle name="桁区切り" xfId="9" builtinId="6"/>
    <cellStyle name="桁区切り 2" xfId="10" xr:uid="{00000000-0005-0000-0000-000009000000}"/>
    <cellStyle name="桁区切り 2 2" xfId="11" xr:uid="{00000000-0005-0000-0000-00000A000000}"/>
    <cellStyle name="桁区切り 3" xfId="12" xr:uid="{00000000-0005-0000-0000-00000B000000}"/>
    <cellStyle name="桁区切り 3 2" xfId="13" xr:uid="{00000000-0005-0000-0000-00000C000000}"/>
    <cellStyle name="桁区切り 4" xfId="14" xr:uid="{00000000-0005-0000-0000-00000D000000}"/>
    <cellStyle name="標準" xfId="0" builtinId="0"/>
    <cellStyle name="標準 2" xfId="15" xr:uid="{00000000-0005-0000-0000-00000F000000}"/>
    <cellStyle name="標準 3" xfId="16" xr:uid="{00000000-0005-0000-0000-000010000000}"/>
    <cellStyle name="標準 3 2" xfId="17" xr:uid="{00000000-0005-0000-0000-000011000000}"/>
    <cellStyle name="標準 3 3" xfId="18" xr:uid="{00000000-0005-0000-0000-000012000000}"/>
    <cellStyle name="標準 4" xfId="19" xr:uid="{00000000-0005-0000-0000-000013000000}"/>
    <cellStyle name="標準_□融資受付表" xfId="20" xr:uid="{00000000-0005-0000-0000-000014000000}"/>
    <cellStyle name="標準_☆関連総合CF" xfId="21" xr:uid="{00000000-0005-0000-0000-000015000000}"/>
  </cellStyles>
  <dxfs count="2"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MPAIG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00098/AppData/Local/Temp/FSS/152553/&#9675;PG&#26908;&#35388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25163;&#36024;&#24310;&#28382;&#26126;&#32048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G_CYOHYO\&#35388;&#26360;&#26032;&#35215;&#26126;&#3204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5\&#38928;&#36024;&#38306;&#2041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0605;&#19968;&#22826;&#3707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2102;&#19982;&#25391;&#36796;&#21475;&#24231;&#26126;&#32048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3450;&#26399;&#31309;&#37329;&#28288;&#26399;&#26085;&#3492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2320;&#21306;&#21029;&#35413;&#20385;&#3492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39015;&#23458;&#25972;&#20633;&#12522;&#12473;&#12488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1942;&#26989;&#24215;&#35413;&#20385;&#34920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e_CYOHYO\&#28169;&#22806;&#35413;&#20385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 H6"/>
      <sheetName val="S型 H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2019年度"/>
      <sheetName val="●2019年度"/>
      <sheetName val="導入前"/>
      <sheetName val="乖離状況201812"/>
      <sheetName val="×3104以降"/>
      <sheetName val="3008以降"/>
      <sheetName val="3002"/>
      <sheetName val="Sheet2"/>
      <sheetName val="Sheet3"/>
      <sheetName val="Sheet4"/>
      <sheetName val="Sheet5"/>
      <sheetName val="Sheet6"/>
      <sheetName val="Sheet7"/>
    </sheetNames>
    <sheetDataSet>
      <sheetData sheetId="0">
        <row r="228">
          <cell r="B228" t="str">
            <v>㈱つつみ不動産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貸延滞明細"/>
    </sheetNames>
    <definedNames>
      <definedName name="手貸延滞_延滞開始_SET"/>
      <definedName name="手貸延滞_延滞終了_SET"/>
      <definedName name="手貸延滞_店舗開始_SET"/>
      <definedName name="手貸延滞_店舗終了_SET"/>
      <definedName name="手貸延滞_範囲指定_CANCEL"/>
      <definedName name="手貸延滞_範囲指定_OK"/>
      <definedName name="手貸延滞_融資開始_SET"/>
      <definedName name="手貸延滞_融資終了_SET"/>
    </defined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証書新規明細"/>
    </sheetNames>
    <definedNames>
      <definedName name="証貸新規_金額_SET"/>
      <definedName name="証貸新規_店舗開始_SET"/>
      <definedName name="証貸新規_店舗終了_SET"/>
      <definedName name="証貸新規_年月指定"/>
      <definedName name="証貸新規_年月指定_CANCEL"/>
      <definedName name="証貸新規_年月指定_OK"/>
      <definedName name="証貸新規_範囲指定_CANCEL"/>
      <definedName name="証貸新規_範囲指定_OK"/>
      <definedName name="証貸新規_融資開始_SET"/>
      <definedName name="証貸新規_融資終了_SET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ＣＬキャン"/>
      <sheetName val="ラー報 "/>
      <sheetName val="貯蓄預金"/>
      <sheetName val="貯蓄２"/>
      <sheetName val="オリコ"/>
      <sheetName val="医療保険"/>
      <sheetName val="S型報告用紙"/>
      <sheetName val="S型定期"/>
      <sheetName val="S型 H7"/>
      <sheetName val="佐賀地区シェアー"/>
      <sheetName val="躍進賞"/>
      <sheetName val="当庫歴史"/>
      <sheetName val="支給"/>
      <sheetName val="ﾋﾟﾗﾐｯﾄﾞ"/>
      <sheetName val="定積ﾎﾟｲﾝﾄ入力"/>
      <sheetName val="定積ポイント実績"/>
      <sheetName val="推進項目（貸）"/>
      <sheetName val="推進項目（預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手持時間"/>
      <sheetName val="出勤簿"/>
      <sheetName val="会員名簿"/>
    </sheetNames>
    <sheetDataSet>
      <sheetData sheetId="0"/>
      <sheetData sheetId="1"/>
      <sheetData sheetId="2" refreshError="1">
        <row r="3">
          <cell r="B3">
            <v>1001</v>
          </cell>
          <cell r="C3" t="str">
            <v>大場 慎一</v>
          </cell>
          <cell r="D3">
            <v>25591</v>
          </cell>
          <cell r="E3" t="str">
            <v>0952-25-2023</v>
          </cell>
          <cell r="G3" t="str">
            <v>佐賀市東佐賀町19-6</v>
          </cell>
          <cell r="H3" t="str">
            <v>永池㈱</v>
          </cell>
        </row>
        <row r="4">
          <cell r="B4">
            <v>1002</v>
          </cell>
          <cell r="C4" t="str">
            <v>松田 栄一郎</v>
          </cell>
          <cell r="D4">
            <v>24500</v>
          </cell>
          <cell r="E4" t="str">
            <v>0952-24-2000</v>
          </cell>
          <cell r="G4" t="str">
            <v>佐賀市呉服元町5-22</v>
          </cell>
          <cell r="H4" t="str">
            <v>靴のまつだ</v>
          </cell>
        </row>
        <row r="5">
          <cell r="B5">
            <v>2001</v>
          </cell>
          <cell r="C5" t="str">
            <v>徳永 瑞枝</v>
          </cell>
          <cell r="D5">
            <v>25584</v>
          </cell>
          <cell r="E5" t="str">
            <v>0952-45-2048</v>
          </cell>
          <cell r="G5" t="str">
            <v>佐賀郡川副町大字犬井道1906-4</v>
          </cell>
          <cell r="H5" t="str">
            <v>中川副幼稚園</v>
          </cell>
        </row>
        <row r="6">
          <cell r="B6">
            <v>2002</v>
          </cell>
          <cell r="C6" t="str">
            <v>北村 昌子</v>
          </cell>
          <cell r="D6">
            <v>25567</v>
          </cell>
          <cell r="E6" t="str">
            <v>0952-45-2386</v>
          </cell>
          <cell r="G6" t="str">
            <v>佐賀郡川副町大字南里1420</v>
          </cell>
          <cell r="H6" t="str">
            <v>中川副幼稚園</v>
          </cell>
        </row>
        <row r="7">
          <cell r="B7">
            <v>2003</v>
          </cell>
          <cell r="C7" t="str">
            <v>岸川 由佳</v>
          </cell>
          <cell r="D7">
            <v>26725</v>
          </cell>
          <cell r="E7" t="str">
            <v>0952-45-0260</v>
          </cell>
          <cell r="G7" t="str">
            <v>佐賀郡川副町大字早津江302</v>
          </cell>
          <cell r="H7" t="str">
            <v>中川副幼稚園</v>
          </cell>
        </row>
        <row r="8">
          <cell r="B8">
            <v>4001</v>
          </cell>
          <cell r="C8" t="str">
            <v>田中 昭利</v>
          </cell>
          <cell r="D8">
            <v>25271</v>
          </cell>
          <cell r="E8" t="str">
            <v>0952-23-6723</v>
          </cell>
          <cell r="G8" t="str">
            <v>佐賀市嘉瀬町大字十五34-5</v>
          </cell>
          <cell r="H8" t="str">
            <v>市役所清掃センター</v>
          </cell>
        </row>
        <row r="9">
          <cell r="B9">
            <v>4002</v>
          </cell>
          <cell r="C9" t="str">
            <v>園田 恵理子</v>
          </cell>
          <cell r="D9">
            <v>26932</v>
          </cell>
          <cell r="E9" t="str">
            <v>0952-26-0022</v>
          </cell>
          <cell r="G9" t="str">
            <v>佐賀市多布施1-11-9</v>
          </cell>
          <cell r="H9" t="str">
            <v>家事手伝い</v>
          </cell>
        </row>
        <row r="10">
          <cell r="B10">
            <v>4003</v>
          </cell>
          <cell r="C10" t="str">
            <v>中村 健二</v>
          </cell>
          <cell r="E10" t="str">
            <v>0952-62-1303</v>
          </cell>
          <cell r="G10" t="str">
            <v>佐賀郡大和町池ノ上</v>
          </cell>
          <cell r="H10" t="str">
            <v>佐賀県火災共済組合</v>
          </cell>
        </row>
        <row r="11">
          <cell r="B11">
            <v>4004</v>
          </cell>
          <cell r="C11" t="str">
            <v>糸山 美由紀</v>
          </cell>
          <cell r="D11">
            <v>27291</v>
          </cell>
          <cell r="E11" t="str">
            <v>0952-47-6368</v>
          </cell>
          <cell r="G11" t="str">
            <v>佐賀郡諸富町為重1004-8</v>
          </cell>
          <cell r="H11" t="str">
            <v>メルボ紳士服㈱</v>
          </cell>
        </row>
        <row r="12">
          <cell r="B12">
            <v>5001</v>
          </cell>
          <cell r="C12" t="str">
            <v>楠 美和子</v>
          </cell>
          <cell r="D12">
            <v>24823</v>
          </cell>
          <cell r="E12" t="str">
            <v>0952-29-1083</v>
          </cell>
          <cell r="G12" t="str">
            <v>佐賀市本庄町本庄337-7</v>
          </cell>
          <cell r="H12" t="str">
            <v>佐賀整肢学園</v>
          </cell>
        </row>
        <row r="13">
          <cell r="B13">
            <v>5002</v>
          </cell>
          <cell r="C13" t="str">
            <v>石井 千弘</v>
          </cell>
          <cell r="D13">
            <v>24896</v>
          </cell>
          <cell r="E13" t="str">
            <v>0952-29-1266</v>
          </cell>
          <cell r="G13" t="str">
            <v>佐賀市多布施1-9-5</v>
          </cell>
          <cell r="H13" t="str">
            <v>ロザリオ幼稚園</v>
          </cell>
        </row>
        <row r="14">
          <cell r="B14">
            <v>5003</v>
          </cell>
          <cell r="C14" t="str">
            <v>辻田 慶子</v>
          </cell>
          <cell r="D14">
            <v>26658</v>
          </cell>
          <cell r="E14" t="str">
            <v>0952-30-8392</v>
          </cell>
          <cell r="G14" t="str">
            <v>佐賀市神園2-7-18</v>
          </cell>
          <cell r="H14" t="str">
            <v>佐賀整肢学園</v>
          </cell>
        </row>
        <row r="15">
          <cell r="B15">
            <v>6001</v>
          </cell>
          <cell r="C15" t="str">
            <v>田島 広一</v>
          </cell>
          <cell r="D15">
            <v>22510</v>
          </cell>
          <cell r="E15" t="str">
            <v>0952-23-8061</v>
          </cell>
          <cell r="G15" t="str">
            <v>佐賀市水ヶ江6-4-10</v>
          </cell>
          <cell r="H15" t="str">
            <v>田島興産㈲</v>
          </cell>
        </row>
        <row r="16">
          <cell r="B16">
            <v>6002</v>
          </cell>
          <cell r="C16" t="str">
            <v>副島 隆夫</v>
          </cell>
          <cell r="D16">
            <v>22943</v>
          </cell>
          <cell r="E16" t="str">
            <v>0952-23-5769</v>
          </cell>
          <cell r="G16" t="str">
            <v>佐賀市北川副町大字光法1209-1</v>
          </cell>
          <cell r="H16" t="str">
            <v>副島商店㈲</v>
          </cell>
        </row>
        <row r="17">
          <cell r="B17">
            <v>7001</v>
          </cell>
          <cell r="C17" t="str">
            <v>岩田 達也</v>
          </cell>
          <cell r="D17">
            <v>22275</v>
          </cell>
          <cell r="E17" t="str">
            <v>0952-29-3053</v>
          </cell>
          <cell r="G17" t="str">
            <v>佐賀市多布施1-11-27</v>
          </cell>
          <cell r="H17" t="str">
            <v>㈲フローラルメイト</v>
          </cell>
        </row>
        <row r="18">
          <cell r="B18">
            <v>8001</v>
          </cell>
          <cell r="C18" t="str">
            <v>広尾 嘉将</v>
          </cell>
          <cell r="D18">
            <v>23853</v>
          </cell>
          <cell r="E18" t="str">
            <v>0942-84-5552</v>
          </cell>
          <cell r="G18" t="str">
            <v>鳥栖市原町870-1ウィングＨ102</v>
          </cell>
          <cell r="H18" t="str">
            <v>山代瓦斯鳥栖</v>
          </cell>
        </row>
        <row r="19">
          <cell r="B19">
            <v>9001</v>
          </cell>
          <cell r="C19" t="str">
            <v>吉田 広人</v>
          </cell>
          <cell r="D19">
            <v>24122</v>
          </cell>
          <cell r="E19" t="str">
            <v>0952-22-8876</v>
          </cell>
          <cell r="G19" t="str">
            <v>佐賀市北川副町大字木原10-7</v>
          </cell>
          <cell r="H19" t="str">
            <v>吉田工房</v>
          </cell>
        </row>
        <row r="20">
          <cell r="B20">
            <v>9002</v>
          </cell>
          <cell r="C20" t="str">
            <v>林田 憲一</v>
          </cell>
          <cell r="D20">
            <v>25551</v>
          </cell>
          <cell r="E20" t="str">
            <v>0952-22-5229</v>
          </cell>
          <cell r="G20" t="str">
            <v>佐賀市天祐1-10-14</v>
          </cell>
          <cell r="H20" t="str">
            <v>中折林業</v>
          </cell>
        </row>
        <row r="21">
          <cell r="B21">
            <v>9003</v>
          </cell>
          <cell r="C21" t="str">
            <v>梅崎 有香</v>
          </cell>
          <cell r="D21">
            <v>25176</v>
          </cell>
          <cell r="E21" t="str">
            <v>0952-32-4599</v>
          </cell>
          <cell r="G21" t="str">
            <v>佐賀市鍋島4-11-25</v>
          </cell>
          <cell r="H21" t="str">
            <v>佐賀障害者職業センター</v>
          </cell>
        </row>
        <row r="22">
          <cell r="B22">
            <v>10001</v>
          </cell>
          <cell r="C22" t="str">
            <v>坂本 政明</v>
          </cell>
          <cell r="D22">
            <v>24675</v>
          </cell>
          <cell r="E22" t="str">
            <v>0952-52-2843</v>
          </cell>
          <cell r="F22" t="str">
            <v>〒842</v>
          </cell>
          <cell r="G22" t="str">
            <v>神埼郡三田川町吉田894</v>
          </cell>
          <cell r="H22" t="str">
            <v>坂本木工所</v>
          </cell>
        </row>
        <row r="23">
          <cell r="B23">
            <v>10002</v>
          </cell>
          <cell r="C23" t="str">
            <v>河内 伸育</v>
          </cell>
          <cell r="D23">
            <v>25539</v>
          </cell>
          <cell r="E23" t="str">
            <v>0952-52-3355</v>
          </cell>
          <cell r="G23" t="str">
            <v>神埼郡三田川町吉田44-12</v>
          </cell>
          <cell r="H23" t="str">
            <v>河内設備</v>
          </cell>
        </row>
        <row r="24">
          <cell r="B24">
            <v>10003</v>
          </cell>
          <cell r="C24" t="str">
            <v>江越 浩俊</v>
          </cell>
          <cell r="D24">
            <v>23125</v>
          </cell>
          <cell r="E24" t="str">
            <v>0952-52-2555</v>
          </cell>
          <cell r="G24" t="str">
            <v>神埼郡三田川町吉田664-3</v>
          </cell>
          <cell r="H24" t="str">
            <v>江越タイヤショップ</v>
          </cell>
        </row>
        <row r="25">
          <cell r="B25">
            <v>11001</v>
          </cell>
          <cell r="C25" t="str">
            <v>中園 あつ子</v>
          </cell>
          <cell r="D25">
            <v>25582</v>
          </cell>
          <cell r="E25" t="str">
            <v>0952-29-1605</v>
          </cell>
          <cell r="G25" t="str">
            <v>佐賀市北川副町大字木原54-17</v>
          </cell>
          <cell r="H25" t="str">
            <v>㈱ニシアド</v>
          </cell>
        </row>
        <row r="26">
          <cell r="B26">
            <v>11002</v>
          </cell>
          <cell r="C26" t="str">
            <v>宮地 紀子　</v>
          </cell>
          <cell r="D26">
            <v>25513</v>
          </cell>
          <cell r="E26" t="str">
            <v>0952-29-4818</v>
          </cell>
          <cell r="G26" t="str">
            <v>佐賀市巨勢町大字高雄186</v>
          </cell>
          <cell r="H26" t="str">
            <v>㈲ドンキー薬局</v>
          </cell>
        </row>
        <row r="27">
          <cell r="B27">
            <v>11003</v>
          </cell>
          <cell r="C27" t="str">
            <v>森永 洋子</v>
          </cell>
          <cell r="D27">
            <v>27516</v>
          </cell>
          <cell r="E27" t="str">
            <v>0952-29-1810</v>
          </cell>
          <cell r="G27" t="str">
            <v>佐賀市本庄町大字本庄1038</v>
          </cell>
          <cell r="H27" t="str">
            <v>ワンスモア</v>
          </cell>
        </row>
        <row r="28">
          <cell r="B28">
            <v>12001</v>
          </cell>
          <cell r="C28" t="str">
            <v>浦真 紀子</v>
          </cell>
          <cell r="D28">
            <v>26598</v>
          </cell>
          <cell r="E28" t="str">
            <v>0952-24-5526</v>
          </cell>
          <cell r="G28" t="str">
            <v>佐賀市多布施4-7-7</v>
          </cell>
          <cell r="H28" t="str">
            <v>ＪＡ佐賀園芸連</v>
          </cell>
        </row>
        <row r="29">
          <cell r="B29">
            <v>12002</v>
          </cell>
          <cell r="C29" t="str">
            <v>古村 美佳</v>
          </cell>
          <cell r="D29">
            <v>26696</v>
          </cell>
          <cell r="E29" t="str">
            <v>0952-23-9511</v>
          </cell>
          <cell r="G29" t="str">
            <v>佐賀市北川副町大字木原115-18</v>
          </cell>
          <cell r="H29" t="str">
            <v>溝田工業㈱</v>
          </cell>
        </row>
        <row r="30">
          <cell r="B30">
            <v>12003</v>
          </cell>
          <cell r="C30" t="str">
            <v>江村 直子</v>
          </cell>
          <cell r="D30">
            <v>26320</v>
          </cell>
          <cell r="E30" t="str">
            <v>0952-25-3337</v>
          </cell>
          <cell r="G30" t="str">
            <v>佐賀市多布施1-4-27</v>
          </cell>
          <cell r="H30" t="str">
            <v>松尾建設㈱</v>
          </cell>
        </row>
        <row r="31">
          <cell r="B31">
            <v>13001</v>
          </cell>
          <cell r="C31" t="str">
            <v>内田 和浩</v>
          </cell>
          <cell r="D31">
            <v>25048</v>
          </cell>
          <cell r="E31" t="str">
            <v>0952-45-3562</v>
          </cell>
          <cell r="F31" t="str">
            <v>〒840-22</v>
          </cell>
          <cell r="G31" t="str">
            <v>佐賀市川副町大字鹿江384</v>
          </cell>
          <cell r="H31" t="str">
            <v>㈱パナホーム福岡</v>
          </cell>
        </row>
        <row r="32">
          <cell r="B32">
            <v>13002</v>
          </cell>
          <cell r="C32" t="str">
            <v>古川 泰貴</v>
          </cell>
          <cell r="D32">
            <v>21391</v>
          </cell>
          <cell r="E32" t="str">
            <v>0954-27-2754</v>
          </cell>
          <cell r="F32" t="str">
            <v>〒849-23</v>
          </cell>
          <cell r="G32" t="str">
            <v>武雄市武内町大字真平野22693</v>
          </cell>
          <cell r="H32" t="str">
            <v>佐賀県食糧事務所</v>
          </cell>
        </row>
        <row r="33">
          <cell r="B33">
            <v>13003</v>
          </cell>
          <cell r="C33" t="str">
            <v>久富 哲</v>
          </cell>
          <cell r="D33">
            <v>21847</v>
          </cell>
          <cell r="E33" t="str">
            <v>0952-62-2548</v>
          </cell>
          <cell r="F33" t="str">
            <v>〒840-23</v>
          </cell>
          <cell r="G33" t="str">
            <v>佐賀郡大和町大字川上1773</v>
          </cell>
          <cell r="H33" t="str">
            <v>佐賀県食糧事務所</v>
          </cell>
        </row>
        <row r="34">
          <cell r="B34">
            <v>13004</v>
          </cell>
          <cell r="C34" t="str">
            <v>代居 知子</v>
          </cell>
          <cell r="D34">
            <v>19673</v>
          </cell>
          <cell r="E34" t="str">
            <v>0952-31-7211</v>
          </cell>
          <cell r="F34" t="str">
            <v>〒849</v>
          </cell>
          <cell r="G34" t="str">
            <v>佐賀市新中町8-5</v>
          </cell>
          <cell r="H34" t="str">
            <v>主婦</v>
          </cell>
        </row>
        <row r="35">
          <cell r="B35">
            <v>13005</v>
          </cell>
          <cell r="C35" t="str">
            <v>横地 英代</v>
          </cell>
          <cell r="D35">
            <v>19716</v>
          </cell>
          <cell r="E35" t="str">
            <v>0952-98-1697</v>
          </cell>
          <cell r="F35" t="str">
            <v>〒849</v>
          </cell>
          <cell r="G35" t="str">
            <v>佐賀市久保泉町大字川久保1196</v>
          </cell>
          <cell r="H35" t="str">
            <v>主婦</v>
          </cell>
        </row>
        <row r="36">
          <cell r="B36">
            <v>13006</v>
          </cell>
          <cell r="C36" t="str">
            <v>中島 博子</v>
          </cell>
          <cell r="D36">
            <v>24409</v>
          </cell>
          <cell r="E36" t="str">
            <v>0952-24-4018</v>
          </cell>
          <cell r="F36" t="str">
            <v>〒849</v>
          </cell>
          <cell r="G36" t="str">
            <v>佐賀市昭栄町4-15</v>
          </cell>
          <cell r="H36" t="str">
            <v>県庁</v>
          </cell>
        </row>
        <row r="37">
          <cell r="B37">
            <v>14001</v>
          </cell>
          <cell r="C37" t="str">
            <v>中島 万里子</v>
          </cell>
          <cell r="D37">
            <v>26169</v>
          </cell>
          <cell r="E37" t="str">
            <v>0952-66-1292</v>
          </cell>
          <cell r="G37" t="str">
            <v>小城郡芦刈町道免691-3</v>
          </cell>
          <cell r="H37" t="str">
            <v>ファミリーストア山口</v>
          </cell>
        </row>
        <row r="38">
          <cell r="B38">
            <v>14002</v>
          </cell>
          <cell r="C38" t="str">
            <v>森田 小百合</v>
          </cell>
          <cell r="D38">
            <v>22705</v>
          </cell>
          <cell r="E38" t="str">
            <v>0952-57-2482</v>
          </cell>
          <cell r="G38" t="str">
            <v>佐賀郡富士町大字栗並２番地</v>
          </cell>
          <cell r="H38" t="str">
            <v>共立病院</v>
          </cell>
        </row>
        <row r="39">
          <cell r="B39">
            <v>14003</v>
          </cell>
          <cell r="C39" t="str">
            <v>山口 勝也</v>
          </cell>
          <cell r="D39">
            <v>23202</v>
          </cell>
          <cell r="E39" t="str">
            <v>0952-58-2101</v>
          </cell>
          <cell r="G39" t="str">
            <v>佐賀郡富士町大字古湯860</v>
          </cell>
          <cell r="H39" t="str">
            <v>大和屋旅館</v>
          </cell>
        </row>
        <row r="40">
          <cell r="B40">
            <v>15001</v>
          </cell>
          <cell r="C40" t="str">
            <v>中山 美佐子</v>
          </cell>
          <cell r="D40">
            <v>24753</v>
          </cell>
          <cell r="E40" t="str">
            <v>0952-31-5311</v>
          </cell>
          <cell r="G40" t="str">
            <v>佐賀市八戸溝2-5-8</v>
          </cell>
          <cell r="H40" t="str">
            <v>㈲大和包装</v>
          </cell>
        </row>
        <row r="41">
          <cell r="B41">
            <v>15002</v>
          </cell>
          <cell r="C41" t="str">
            <v>古賀 知美</v>
          </cell>
          <cell r="D41">
            <v>25595</v>
          </cell>
          <cell r="E41" t="str">
            <v>0952-72-7893</v>
          </cell>
          <cell r="G41" t="str">
            <v>小城郡小城町大字畑田1812-27</v>
          </cell>
          <cell r="H41" t="str">
            <v>やまさき工業㈲</v>
          </cell>
        </row>
        <row r="42">
          <cell r="B42">
            <v>15003</v>
          </cell>
          <cell r="C42" t="str">
            <v>山崎 聡</v>
          </cell>
          <cell r="D42">
            <v>25620</v>
          </cell>
          <cell r="E42" t="str">
            <v>0952-31-2567</v>
          </cell>
          <cell r="G42" t="str">
            <v>佐賀市神園6-9-12</v>
          </cell>
          <cell r="H42" t="str">
            <v>やまさき工業㈲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コード"/>
      <sheetName val="抽出データ"/>
      <sheetName val="dlog年月指定"/>
      <sheetName val="dlog店舗指定"/>
      <sheetName val="dlog担当者範囲"/>
      <sheetName val="dlog印字指定"/>
      <sheetName val="IOﾓｼﾞｭｰﾙ１"/>
      <sheetName val="ＩＯﾓｼﾞｭｰﾙ"/>
      <sheetName val="ＦＵＮＣﾓｼﾞｭｰﾙ"/>
      <sheetName val="ＯＤＢＣ３２"/>
      <sheetName val="給与振込口座明細表"/>
    </sheetNames>
    <definedNames>
      <definedName name="D_LOG_印字_CANCEL"/>
      <definedName name="D_LOG_印字OK"/>
      <definedName name="D_LOG_年月指定"/>
      <definedName name="D_LOG_年月指定_CANCEL"/>
      <definedName name="D_LOG_年月指定_OK"/>
      <definedName name="D_SPN_SELECT"/>
      <definedName name="DLOG_担当者開始_SET"/>
      <definedName name="DLOG_担当者終了_SET"/>
      <definedName name="DLOG_担当者範囲_CANCEL"/>
      <definedName name="DLOG_担当者範囲_OK"/>
      <definedName name="DLOG_店舗開始_SET"/>
      <definedName name="DLOG_店舗終了_SET"/>
      <definedName name="DLOG_店舗範囲_CANCEL"/>
      <definedName name="DLOG_店舗範囲_OK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明細表"/>
      <sheetName val="抽出データ"/>
      <sheetName val="dlog年月指定"/>
      <sheetName val="dlog店舗指定"/>
      <sheetName val="dlog担当者範囲"/>
      <sheetName val="dlog印字指定"/>
      <sheetName val="コード"/>
      <sheetName val="ＩＯﾓｼﾞｭｰﾙ２"/>
      <sheetName val="ＩＯﾓｼﾞｭｰﾙ"/>
      <sheetName val="ＦＵＮＣﾓｼﾞｭｰﾙ"/>
      <sheetName val="ＯＤＢＣ３２"/>
      <sheetName val="Out"/>
      <sheetName val="Data"/>
      <sheetName val="Code"/>
      <sheetName val="定期積金満期日表"/>
    </sheetNames>
    <definedNames>
      <definedName name="DILOG_印字_CANCEL"/>
      <definedName name="DILOG_印字OK"/>
      <definedName name="DILOG_指定_SET"/>
      <definedName name="DILOG_担当者開始_SET"/>
      <definedName name="DILOG_担当者終了_SET"/>
      <definedName name="DILOG_担当者範囲_CANCEL"/>
      <definedName name="DILOG_担当者範囲_OK"/>
      <definedName name="DILOG_店舗指定_CANCEL"/>
      <definedName name="DILOG_店舗指定_OK"/>
      <definedName name="DILOG_年月指定"/>
      <definedName name="DILOG_年月指定_CANCEL"/>
      <definedName name="DILOG_年月指定_OK"/>
      <definedName name="DSPN_SELECT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評価表"/>
    </sheetNames>
    <definedNames>
      <definedName name="DLOG_PRT_CANCEL"/>
      <definedName name="DLOG_PRT_OK"/>
      <definedName name="DLOG_条件指定_cancel"/>
      <definedName name="DLOG_条件指定_OK"/>
      <definedName name="LISTINDEX_CHIKU_SET"/>
      <definedName name="LISTINDEX_TENPO_SET"/>
      <definedName name="SPN_PRT_SELECT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リスト"/>
      <sheetName val="コード"/>
      <sheetName val="抽出データ"/>
      <sheetName val="dlog年月指定"/>
      <sheetName val="dlog店舗指定"/>
      <sheetName val="dlog印字指定"/>
      <sheetName val="ＩＯﾓｼﾞｭｰﾙ"/>
      <sheetName val="ＦＵＮＣﾓｼﾞｭｰﾙ"/>
      <sheetName val="ＯＤＢＣ３２"/>
      <sheetName val="顧客整備リスト"/>
    </sheetNames>
    <definedNames>
      <definedName name="DLOG_印字_CANCEL"/>
      <definedName name="DLOG_印字OK"/>
      <definedName name="DLOG_開始_SET"/>
      <definedName name="DLOG_終了_SET"/>
      <definedName name="DLOG_年月指定"/>
      <definedName name="DLOG_年月指定_CANCEL"/>
      <definedName name="DLOG_年月指定_OK"/>
      <definedName name="DLOG_範囲指定_CANCEL"/>
      <definedName name="DLOG_範囲指定_OK"/>
      <definedName name="SPN_SELECT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営業店評価表"/>
    </sheetNames>
    <definedNames>
      <definedName name="dlog_印字指定_CANCEL"/>
      <definedName name="dlog_印字指定_OK"/>
      <definedName name="INDEX_SET"/>
      <definedName name="spn_部数_SELECT"/>
      <definedName name="店舗指定_cancel"/>
      <definedName name="店舗指定_OK"/>
    </defined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渉外評価表"/>
    </sheetNames>
    <definedNames>
      <definedName name="INDEX_TANTO_SET"/>
      <definedName name="INDEX_TENPO_SET"/>
      <definedName name="条件指定_cancel"/>
      <definedName name="条件指定_OK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2"/>
  <sheetViews>
    <sheetView showGridLines="0" tabSelected="1" zoomScale="85" zoomScaleNormal="85" workbookViewId="0">
      <selection activeCell="B1" sqref="B1:Y1"/>
    </sheetView>
  </sheetViews>
  <sheetFormatPr defaultRowHeight="12" x14ac:dyDescent="0.15"/>
  <cols>
    <col min="1" max="1" width="3.28515625" style="3" customWidth="1"/>
    <col min="2" max="2" width="15.28515625" style="4" customWidth="1"/>
    <col min="3" max="5" width="7.85546875" style="4" customWidth="1"/>
    <col min="6" max="6" width="7.42578125" style="10" customWidth="1"/>
    <col min="7" max="7" width="3.42578125" style="10" bestFit="1" customWidth="1"/>
    <col min="8" max="8" width="7.42578125" style="10" customWidth="1"/>
    <col min="9" max="9" width="8.42578125" style="10" customWidth="1"/>
    <col min="10" max="10" width="5.7109375" style="10" bestFit="1" customWidth="1"/>
    <col min="11" max="14" width="8.42578125" style="1" customWidth="1"/>
    <col min="15" max="15" width="7.42578125" style="1" customWidth="1"/>
    <col min="16" max="21" width="7.140625" style="1" customWidth="1"/>
    <col min="22" max="22" width="7.42578125" style="1" customWidth="1"/>
    <col min="23" max="23" width="9.140625" style="4"/>
    <col min="24" max="24" width="8" style="1" customWidth="1"/>
    <col min="25" max="25" width="8" style="10" customWidth="1"/>
    <col min="26" max="16384" width="9.140625" style="4"/>
  </cols>
  <sheetData>
    <row r="1" spans="1:30" ht="28.5" customHeight="1" x14ac:dyDescent="0.15">
      <c r="B1" s="99" t="s">
        <v>42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</row>
    <row r="2" spans="1:30" ht="18" customHeight="1" x14ac:dyDescent="0.15">
      <c r="B2" s="100" t="s">
        <v>58</v>
      </c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</row>
    <row r="3" spans="1:30" ht="18" customHeight="1" x14ac:dyDescent="0.2">
      <c r="B3" s="5" t="s">
        <v>41</v>
      </c>
      <c r="C3" s="101"/>
      <c r="D3" s="101"/>
      <c r="E3" s="101"/>
      <c r="F3" s="6"/>
      <c r="G3" s="6"/>
      <c r="H3" s="6"/>
      <c r="I3" s="7" t="s">
        <v>44</v>
      </c>
      <c r="J3" s="102" t="s">
        <v>45</v>
      </c>
      <c r="K3" s="102"/>
      <c r="L3" s="7" t="s">
        <v>46</v>
      </c>
      <c r="M3" s="7" t="s">
        <v>47</v>
      </c>
      <c r="N3" s="7" t="s">
        <v>48</v>
      </c>
      <c r="R3" s="103" t="s">
        <v>13</v>
      </c>
      <c r="S3" s="103"/>
      <c r="T3" s="8"/>
      <c r="W3" s="5" t="s">
        <v>43</v>
      </c>
      <c r="X3" s="104"/>
      <c r="Y3" s="104"/>
      <c r="AC3" s="97"/>
      <c r="AD3" s="10"/>
    </row>
    <row r="4" spans="1:30" s="10" customFormat="1" ht="30" customHeight="1" x14ac:dyDescent="0.15">
      <c r="A4" s="109" t="s">
        <v>32</v>
      </c>
      <c r="B4" s="106" t="s">
        <v>21</v>
      </c>
      <c r="C4" s="106" t="s">
        <v>6</v>
      </c>
      <c r="D4" s="106"/>
      <c r="E4" s="106"/>
      <c r="F4" s="106" t="s">
        <v>31</v>
      </c>
      <c r="G4" s="106"/>
      <c r="H4" s="106"/>
      <c r="I4" s="112" t="s">
        <v>1</v>
      </c>
      <c r="J4" s="106" t="s">
        <v>8</v>
      </c>
      <c r="K4" s="106"/>
      <c r="L4" s="112" t="s">
        <v>2</v>
      </c>
      <c r="M4" s="112" t="s">
        <v>3</v>
      </c>
      <c r="N4" s="114" t="s">
        <v>4</v>
      </c>
      <c r="O4" s="9" t="s">
        <v>29</v>
      </c>
      <c r="P4" s="116" t="s">
        <v>16</v>
      </c>
      <c r="Q4" s="117"/>
      <c r="R4" s="117"/>
      <c r="S4" s="117"/>
      <c r="T4" s="117"/>
      <c r="U4" s="117"/>
      <c r="V4" s="118"/>
      <c r="W4" s="105" t="s">
        <v>17</v>
      </c>
      <c r="X4" s="106"/>
      <c r="Y4" s="107"/>
      <c r="AC4" s="97"/>
      <c r="AD4" s="4"/>
    </row>
    <row r="5" spans="1:30" ht="30" customHeight="1" x14ac:dyDescent="0.15">
      <c r="A5" s="110"/>
      <c r="B5" s="111"/>
      <c r="C5" s="111"/>
      <c r="D5" s="111"/>
      <c r="E5" s="111"/>
      <c r="F5" s="12" t="s">
        <v>10</v>
      </c>
      <c r="G5" s="13" t="s">
        <v>49</v>
      </c>
      <c r="H5" s="14" t="s">
        <v>11</v>
      </c>
      <c r="I5" s="113"/>
      <c r="J5" s="11" t="s">
        <v>50</v>
      </c>
      <c r="K5" s="16" t="s">
        <v>9</v>
      </c>
      <c r="L5" s="113"/>
      <c r="M5" s="113"/>
      <c r="N5" s="115"/>
      <c r="O5" s="17"/>
      <c r="P5" s="18">
        <f t="shared" ref="P5:U5" si="0">+IF(O5=12,1,O5+1)</f>
        <v>1</v>
      </c>
      <c r="Q5" s="18">
        <f t="shared" si="0"/>
        <v>2</v>
      </c>
      <c r="R5" s="18">
        <f t="shared" si="0"/>
        <v>3</v>
      </c>
      <c r="S5" s="18">
        <f t="shared" si="0"/>
        <v>4</v>
      </c>
      <c r="T5" s="18">
        <f t="shared" si="0"/>
        <v>5</v>
      </c>
      <c r="U5" s="98">
        <f t="shared" si="0"/>
        <v>6</v>
      </c>
      <c r="V5" s="19" t="s">
        <v>15</v>
      </c>
      <c r="W5" s="20" t="s">
        <v>12</v>
      </c>
      <c r="X5" s="15" t="s">
        <v>14</v>
      </c>
      <c r="Y5" s="21" t="s">
        <v>28</v>
      </c>
      <c r="AC5" s="97"/>
    </row>
    <row r="6" spans="1:30" ht="24" customHeight="1" x14ac:dyDescent="0.15">
      <c r="A6" s="22">
        <v>1</v>
      </c>
      <c r="B6" s="23"/>
      <c r="C6" s="108"/>
      <c r="D6" s="108"/>
      <c r="E6" s="108"/>
      <c r="F6" s="24"/>
      <c r="G6" s="25" t="s">
        <v>51</v>
      </c>
      <c r="H6" s="26"/>
      <c r="I6" s="27"/>
      <c r="J6" s="28"/>
      <c r="K6" s="29" t="str">
        <f>IF(C6="","",I6*J6)</f>
        <v/>
      </c>
      <c r="L6" s="27"/>
      <c r="M6" s="27" t="str">
        <f>+IF(K6="","",K6-L6)</f>
        <v/>
      </c>
      <c r="N6" s="30" t="str">
        <f>IF(C6="","",I6-L6)</f>
        <v/>
      </c>
      <c r="O6" s="86"/>
      <c r="P6" s="87"/>
      <c r="Q6" s="87"/>
      <c r="R6" s="87"/>
      <c r="S6" s="87"/>
      <c r="T6" s="87"/>
      <c r="U6" s="87"/>
      <c r="V6" s="88" t="str">
        <f>IF(N6="","",SUM(P6:U6))</f>
        <v/>
      </c>
      <c r="W6" s="32"/>
      <c r="X6" s="27"/>
      <c r="Y6" s="33"/>
      <c r="AC6" s="97"/>
    </row>
    <row r="7" spans="1:30" ht="24" customHeight="1" x14ac:dyDescent="0.15">
      <c r="A7" s="34">
        <v>2</v>
      </c>
      <c r="B7" s="35"/>
      <c r="C7" s="108"/>
      <c r="D7" s="108"/>
      <c r="E7" s="108"/>
      <c r="F7" s="24"/>
      <c r="G7" s="36" t="s">
        <v>52</v>
      </c>
      <c r="H7" s="26"/>
      <c r="I7" s="29"/>
      <c r="J7" s="37"/>
      <c r="K7" s="29" t="str">
        <f t="shared" ref="K7:K20" si="1">IF(C7="","",I7*J7)</f>
        <v/>
      </c>
      <c r="L7" s="29"/>
      <c r="M7" s="27" t="str">
        <f t="shared" ref="M7:M20" si="2">+IF(K7="","",K7-L7)</f>
        <v/>
      </c>
      <c r="N7" s="30" t="str">
        <f t="shared" ref="N7:N20" si="3">IF(C7="","",I7-L7)</f>
        <v/>
      </c>
      <c r="O7" s="89"/>
      <c r="P7" s="90"/>
      <c r="Q7" s="90"/>
      <c r="R7" s="90"/>
      <c r="S7" s="90"/>
      <c r="T7" s="90"/>
      <c r="U7" s="90"/>
      <c r="V7" s="88" t="str">
        <f t="shared" ref="V7:V20" si="4">IF(N7="","",SUM(P7:U7))</f>
        <v/>
      </c>
      <c r="W7" s="38"/>
      <c r="X7" s="29"/>
      <c r="Y7" s="39"/>
      <c r="AC7" s="97"/>
    </row>
    <row r="8" spans="1:30" ht="24" customHeight="1" x14ac:dyDescent="0.15">
      <c r="A8" s="22">
        <v>3</v>
      </c>
      <c r="B8" s="35"/>
      <c r="C8" s="108"/>
      <c r="D8" s="108"/>
      <c r="E8" s="108"/>
      <c r="F8" s="24"/>
      <c r="G8" s="36" t="s">
        <v>52</v>
      </c>
      <c r="H8" s="26"/>
      <c r="I8" s="29"/>
      <c r="J8" s="37"/>
      <c r="K8" s="29" t="str">
        <f t="shared" si="1"/>
        <v/>
      </c>
      <c r="L8" s="29"/>
      <c r="M8" s="27" t="str">
        <f t="shared" si="2"/>
        <v/>
      </c>
      <c r="N8" s="30" t="str">
        <f t="shared" si="3"/>
        <v/>
      </c>
      <c r="O8" s="89"/>
      <c r="P8" s="90"/>
      <c r="Q8" s="90"/>
      <c r="R8" s="90"/>
      <c r="S8" s="90"/>
      <c r="T8" s="90"/>
      <c r="U8" s="90"/>
      <c r="V8" s="88" t="str">
        <f t="shared" si="4"/>
        <v/>
      </c>
      <c r="W8" s="38"/>
      <c r="X8" s="29"/>
      <c r="Y8" s="39"/>
      <c r="AC8" s="97"/>
    </row>
    <row r="9" spans="1:30" ht="24" customHeight="1" x14ac:dyDescent="0.15">
      <c r="A9" s="34">
        <v>4</v>
      </c>
      <c r="B9" s="35"/>
      <c r="C9" s="119"/>
      <c r="D9" s="119"/>
      <c r="E9" s="119"/>
      <c r="F9" s="24"/>
      <c r="G9" s="36" t="s">
        <v>53</v>
      </c>
      <c r="H9" s="26"/>
      <c r="I9" s="29"/>
      <c r="J9" s="37"/>
      <c r="K9" s="29" t="str">
        <f t="shared" si="1"/>
        <v/>
      </c>
      <c r="L9" s="29"/>
      <c r="M9" s="27" t="str">
        <f t="shared" si="2"/>
        <v/>
      </c>
      <c r="N9" s="30" t="str">
        <f t="shared" si="3"/>
        <v/>
      </c>
      <c r="O9" s="89"/>
      <c r="P9" s="90"/>
      <c r="Q9" s="90"/>
      <c r="R9" s="90"/>
      <c r="S9" s="90"/>
      <c r="T9" s="90"/>
      <c r="U9" s="90"/>
      <c r="V9" s="88" t="str">
        <f t="shared" si="4"/>
        <v/>
      </c>
      <c r="W9" s="38"/>
      <c r="X9" s="29"/>
      <c r="Y9" s="39"/>
      <c r="AC9" s="97"/>
    </row>
    <row r="10" spans="1:30" ht="24" customHeight="1" x14ac:dyDescent="0.15">
      <c r="A10" s="22">
        <v>5</v>
      </c>
      <c r="B10" s="35"/>
      <c r="C10" s="119"/>
      <c r="D10" s="119"/>
      <c r="E10" s="119"/>
      <c r="F10" s="24"/>
      <c r="G10" s="36" t="s">
        <v>53</v>
      </c>
      <c r="H10" s="26"/>
      <c r="I10" s="29"/>
      <c r="J10" s="37"/>
      <c r="K10" s="29" t="str">
        <f t="shared" si="1"/>
        <v/>
      </c>
      <c r="L10" s="29"/>
      <c r="M10" s="27" t="str">
        <f t="shared" si="2"/>
        <v/>
      </c>
      <c r="N10" s="30" t="str">
        <f t="shared" si="3"/>
        <v/>
      </c>
      <c r="O10" s="89"/>
      <c r="P10" s="90"/>
      <c r="Q10" s="90"/>
      <c r="R10" s="90"/>
      <c r="S10" s="90"/>
      <c r="T10" s="90"/>
      <c r="U10" s="90"/>
      <c r="V10" s="88" t="str">
        <f t="shared" si="4"/>
        <v/>
      </c>
      <c r="W10" s="38"/>
      <c r="X10" s="29"/>
      <c r="Y10" s="39"/>
      <c r="AC10" s="97"/>
    </row>
    <row r="11" spans="1:30" ht="24" customHeight="1" x14ac:dyDescent="0.15">
      <c r="A11" s="34">
        <v>6</v>
      </c>
      <c r="B11" s="35"/>
      <c r="C11" s="119"/>
      <c r="D11" s="119"/>
      <c r="E11" s="119"/>
      <c r="F11" s="24"/>
      <c r="G11" s="36" t="s">
        <v>52</v>
      </c>
      <c r="H11" s="26"/>
      <c r="I11" s="29"/>
      <c r="J11" s="37"/>
      <c r="K11" s="29" t="str">
        <f t="shared" si="1"/>
        <v/>
      </c>
      <c r="L11" s="29"/>
      <c r="M11" s="27" t="str">
        <f t="shared" si="2"/>
        <v/>
      </c>
      <c r="N11" s="30" t="str">
        <f t="shared" si="3"/>
        <v/>
      </c>
      <c r="O11" s="89"/>
      <c r="P11" s="90"/>
      <c r="Q11" s="90"/>
      <c r="R11" s="90"/>
      <c r="S11" s="90"/>
      <c r="T11" s="90"/>
      <c r="U11" s="90"/>
      <c r="V11" s="88" t="str">
        <f t="shared" si="4"/>
        <v/>
      </c>
      <c r="W11" s="38"/>
      <c r="X11" s="29"/>
      <c r="Y11" s="39"/>
      <c r="AC11" s="97"/>
    </row>
    <row r="12" spans="1:30" ht="24" customHeight="1" x14ac:dyDescent="0.15">
      <c r="A12" s="22">
        <v>7</v>
      </c>
      <c r="B12" s="35"/>
      <c r="C12" s="119"/>
      <c r="D12" s="119"/>
      <c r="E12" s="119"/>
      <c r="F12" s="24"/>
      <c r="G12" s="36" t="s">
        <v>52</v>
      </c>
      <c r="H12" s="26"/>
      <c r="I12" s="29"/>
      <c r="J12" s="37"/>
      <c r="K12" s="29" t="str">
        <f t="shared" si="1"/>
        <v/>
      </c>
      <c r="L12" s="29"/>
      <c r="M12" s="27" t="str">
        <f t="shared" si="2"/>
        <v/>
      </c>
      <c r="N12" s="30" t="str">
        <f t="shared" si="3"/>
        <v/>
      </c>
      <c r="O12" s="89"/>
      <c r="P12" s="90"/>
      <c r="Q12" s="90"/>
      <c r="R12" s="90"/>
      <c r="S12" s="90"/>
      <c r="T12" s="90"/>
      <c r="U12" s="90"/>
      <c r="V12" s="88" t="str">
        <f t="shared" si="4"/>
        <v/>
      </c>
      <c r="W12" s="38"/>
      <c r="X12" s="29"/>
      <c r="Y12" s="33"/>
      <c r="AC12" s="97"/>
    </row>
    <row r="13" spans="1:30" ht="24" customHeight="1" x14ac:dyDescent="0.15">
      <c r="A13" s="34">
        <v>8</v>
      </c>
      <c r="B13" s="35"/>
      <c r="C13" s="119"/>
      <c r="D13" s="119"/>
      <c r="E13" s="119"/>
      <c r="F13" s="24"/>
      <c r="G13" s="36" t="s">
        <v>52</v>
      </c>
      <c r="H13" s="26"/>
      <c r="I13" s="29"/>
      <c r="J13" s="37"/>
      <c r="K13" s="29" t="str">
        <f t="shared" si="1"/>
        <v/>
      </c>
      <c r="L13" s="29"/>
      <c r="M13" s="27" t="str">
        <f t="shared" si="2"/>
        <v/>
      </c>
      <c r="N13" s="30" t="str">
        <f t="shared" si="3"/>
        <v/>
      </c>
      <c r="O13" s="89"/>
      <c r="P13" s="90"/>
      <c r="Q13" s="90"/>
      <c r="R13" s="90"/>
      <c r="S13" s="90"/>
      <c r="T13" s="90"/>
      <c r="U13" s="90"/>
      <c r="V13" s="88" t="str">
        <f t="shared" si="4"/>
        <v/>
      </c>
      <c r="W13" s="38"/>
      <c r="X13" s="29"/>
      <c r="Y13" s="39"/>
      <c r="AC13" s="97"/>
    </row>
    <row r="14" spans="1:30" ht="24" customHeight="1" x14ac:dyDescent="0.15">
      <c r="A14" s="22">
        <v>9</v>
      </c>
      <c r="B14" s="35"/>
      <c r="C14" s="119"/>
      <c r="D14" s="119"/>
      <c r="E14" s="119"/>
      <c r="F14" s="24"/>
      <c r="G14" s="36" t="s">
        <v>52</v>
      </c>
      <c r="H14" s="26"/>
      <c r="I14" s="29"/>
      <c r="J14" s="37"/>
      <c r="K14" s="29" t="str">
        <f t="shared" si="1"/>
        <v/>
      </c>
      <c r="L14" s="29"/>
      <c r="M14" s="27" t="str">
        <f t="shared" si="2"/>
        <v/>
      </c>
      <c r="N14" s="30" t="str">
        <f t="shared" si="3"/>
        <v/>
      </c>
      <c r="O14" s="89"/>
      <c r="P14" s="90"/>
      <c r="Q14" s="90"/>
      <c r="R14" s="90"/>
      <c r="S14" s="90"/>
      <c r="T14" s="90"/>
      <c r="U14" s="90"/>
      <c r="V14" s="88" t="str">
        <f t="shared" si="4"/>
        <v/>
      </c>
      <c r="W14" s="38"/>
      <c r="X14" s="29"/>
      <c r="Y14" s="40"/>
      <c r="AC14" s="97"/>
    </row>
    <row r="15" spans="1:30" ht="24" customHeight="1" x14ac:dyDescent="0.15">
      <c r="A15" s="34">
        <v>10</v>
      </c>
      <c r="B15" s="35"/>
      <c r="C15" s="119"/>
      <c r="D15" s="119"/>
      <c r="E15" s="119"/>
      <c r="F15" s="24"/>
      <c r="G15" s="36" t="s">
        <v>52</v>
      </c>
      <c r="H15" s="26"/>
      <c r="I15" s="29"/>
      <c r="J15" s="37"/>
      <c r="K15" s="29" t="str">
        <f t="shared" si="1"/>
        <v/>
      </c>
      <c r="L15" s="29"/>
      <c r="M15" s="27" t="str">
        <f t="shared" si="2"/>
        <v/>
      </c>
      <c r="N15" s="30" t="str">
        <f t="shared" si="3"/>
        <v/>
      </c>
      <c r="O15" s="89"/>
      <c r="P15" s="90"/>
      <c r="Q15" s="90"/>
      <c r="R15" s="90"/>
      <c r="S15" s="90"/>
      <c r="T15" s="90"/>
      <c r="U15" s="90"/>
      <c r="V15" s="88" t="str">
        <f t="shared" si="4"/>
        <v/>
      </c>
      <c r="W15" s="38"/>
      <c r="X15" s="29"/>
      <c r="Y15" s="39"/>
      <c r="AC15" s="97"/>
    </row>
    <row r="16" spans="1:30" ht="24" customHeight="1" x14ac:dyDescent="0.15">
      <c r="A16" s="22">
        <v>11</v>
      </c>
      <c r="B16" s="35"/>
      <c r="C16" s="119"/>
      <c r="D16" s="119"/>
      <c r="E16" s="119"/>
      <c r="F16" s="24"/>
      <c r="G16" s="36" t="s">
        <v>52</v>
      </c>
      <c r="H16" s="26"/>
      <c r="I16" s="29"/>
      <c r="J16" s="37"/>
      <c r="K16" s="29" t="str">
        <f t="shared" si="1"/>
        <v/>
      </c>
      <c r="L16" s="29"/>
      <c r="M16" s="27" t="str">
        <f t="shared" si="2"/>
        <v/>
      </c>
      <c r="N16" s="30" t="str">
        <f t="shared" si="3"/>
        <v/>
      </c>
      <c r="O16" s="89"/>
      <c r="P16" s="90"/>
      <c r="Q16" s="90"/>
      <c r="R16" s="90"/>
      <c r="S16" s="90"/>
      <c r="T16" s="90"/>
      <c r="U16" s="90"/>
      <c r="V16" s="88" t="str">
        <f t="shared" si="4"/>
        <v/>
      </c>
      <c r="W16" s="38"/>
      <c r="X16" s="29"/>
      <c r="Y16" s="39"/>
    </row>
    <row r="17" spans="1:25" ht="24" customHeight="1" x14ac:dyDescent="0.15">
      <c r="A17" s="34">
        <v>12</v>
      </c>
      <c r="B17" s="35"/>
      <c r="C17" s="119"/>
      <c r="D17" s="119"/>
      <c r="E17" s="119"/>
      <c r="F17" s="24"/>
      <c r="G17" s="36" t="s">
        <v>52</v>
      </c>
      <c r="H17" s="41"/>
      <c r="I17" s="29"/>
      <c r="J17" s="37"/>
      <c r="K17" s="29" t="str">
        <f t="shared" si="1"/>
        <v/>
      </c>
      <c r="L17" s="29"/>
      <c r="M17" s="27" t="str">
        <f t="shared" si="2"/>
        <v/>
      </c>
      <c r="N17" s="30" t="str">
        <f t="shared" si="3"/>
        <v/>
      </c>
      <c r="O17" s="89"/>
      <c r="P17" s="90"/>
      <c r="Q17" s="90"/>
      <c r="R17" s="90"/>
      <c r="S17" s="90"/>
      <c r="T17" s="90"/>
      <c r="U17" s="90"/>
      <c r="V17" s="88" t="str">
        <f t="shared" si="4"/>
        <v/>
      </c>
      <c r="W17" s="38"/>
      <c r="X17" s="29"/>
      <c r="Y17" s="39"/>
    </row>
    <row r="18" spans="1:25" ht="24" customHeight="1" x14ac:dyDescent="0.15">
      <c r="A18" s="22">
        <v>13</v>
      </c>
      <c r="B18" s="35"/>
      <c r="C18" s="119"/>
      <c r="D18" s="119"/>
      <c r="E18" s="119"/>
      <c r="F18" s="24"/>
      <c r="G18" s="36" t="s">
        <v>52</v>
      </c>
      <c r="H18" s="41"/>
      <c r="I18" s="29"/>
      <c r="J18" s="37"/>
      <c r="K18" s="29" t="str">
        <f t="shared" si="1"/>
        <v/>
      </c>
      <c r="L18" s="29"/>
      <c r="M18" s="27" t="str">
        <f t="shared" si="2"/>
        <v/>
      </c>
      <c r="N18" s="30" t="str">
        <f t="shared" si="3"/>
        <v/>
      </c>
      <c r="O18" s="89"/>
      <c r="P18" s="90"/>
      <c r="Q18" s="90"/>
      <c r="R18" s="90"/>
      <c r="S18" s="90"/>
      <c r="T18" s="90"/>
      <c r="U18" s="90"/>
      <c r="V18" s="88" t="str">
        <f t="shared" si="4"/>
        <v/>
      </c>
      <c r="W18" s="38"/>
      <c r="X18" s="29"/>
      <c r="Y18" s="39"/>
    </row>
    <row r="19" spans="1:25" ht="24" customHeight="1" x14ac:dyDescent="0.15">
      <c r="A19" s="34">
        <v>14</v>
      </c>
      <c r="B19" s="35"/>
      <c r="C19" s="119"/>
      <c r="D19" s="119"/>
      <c r="E19" s="119"/>
      <c r="F19" s="42"/>
      <c r="G19" s="36" t="s">
        <v>52</v>
      </c>
      <c r="H19" s="41"/>
      <c r="I19" s="29"/>
      <c r="J19" s="37"/>
      <c r="K19" s="29" t="str">
        <f t="shared" si="1"/>
        <v/>
      </c>
      <c r="L19" s="29"/>
      <c r="M19" s="27" t="str">
        <f t="shared" si="2"/>
        <v/>
      </c>
      <c r="N19" s="30" t="str">
        <f t="shared" si="3"/>
        <v/>
      </c>
      <c r="O19" s="89"/>
      <c r="P19" s="91"/>
      <c r="Q19" s="90"/>
      <c r="R19" s="90"/>
      <c r="S19" s="90"/>
      <c r="T19" s="90"/>
      <c r="U19" s="90"/>
      <c r="V19" s="88" t="str">
        <f t="shared" si="4"/>
        <v/>
      </c>
      <c r="W19" s="38"/>
      <c r="X19" s="29"/>
      <c r="Y19" s="39"/>
    </row>
    <row r="20" spans="1:25" ht="24" customHeight="1" x14ac:dyDescent="0.15">
      <c r="A20" s="22">
        <v>15</v>
      </c>
      <c r="B20" s="43"/>
      <c r="C20" s="124"/>
      <c r="D20" s="124"/>
      <c r="E20" s="124"/>
      <c r="F20" s="44"/>
      <c r="G20" s="45" t="s">
        <v>52</v>
      </c>
      <c r="H20" s="46"/>
      <c r="I20" s="47"/>
      <c r="J20" s="48"/>
      <c r="K20" s="29" t="str">
        <f t="shared" si="1"/>
        <v/>
      </c>
      <c r="L20" s="47"/>
      <c r="M20" s="27" t="str">
        <f t="shared" si="2"/>
        <v/>
      </c>
      <c r="N20" s="30" t="str">
        <f t="shared" si="3"/>
        <v/>
      </c>
      <c r="O20" s="92"/>
      <c r="P20" s="90"/>
      <c r="Q20" s="93"/>
      <c r="R20" s="93"/>
      <c r="S20" s="93"/>
      <c r="T20" s="93"/>
      <c r="U20" s="93"/>
      <c r="V20" s="88" t="str">
        <f t="shared" si="4"/>
        <v/>
      </c>
      <c r="W20" s="49"/>
      <c r="X20" s="47"/>
      <c r="Y20" s="50"/>
    </row>
    <row r="21" spans="1:25" ht="24" customHeight="1" x14ac:dyDescent="0.15">
      <c r="A21" s="51"/>
      <c r="B21" s="125" t="s">
        <v>18</v>
      </c>
      <c r="C21" s="125"/>
      <c r="D21" s="125"/>
      <c r="E21" s="125"/>
      <c r="F21" s="126">
        <f>+COUNTA(I6:I20)</f>
        <v>0</v>
      </c>
      <c r="G21" s="127"/>
      <c r="H21" s="128"/>
      <c r="I21" s="52">
        <f>SUM(I6:I20)</f>
        <v>0</v>
      </c>
      <c r="J21" s="53" t="s">
        <v>39</v>
      </c>
      <c r="K21" s="52">
        <f t="shared" ref="K21:P21" si="5">SUM(K6:K20)</f>
        <v>0</v>
      </c>
      <c r="L21" s="52">
        <f t="shared" si="5"/>
        <v>0</v>
      </c>
      <c r="M21" s="52">
        <f t="shared" si="5"/>
        <v>0</v>
      </c>
      <c r="N21" s="52">
        <f t="shared" si="5"/>
        <v>0</v>
      </c>
      <c r="O21" s="94">
        <f t="shared" si="5"/>
        <v>0</v>
      </c>
      <c r="P21" s="95">
        <f t="shared" si="5"/>
        <v>0</v>
      </c>
      <c r="Q21" s="95">
        <f t="shared" ref="Q21:V21" si="6">SUM(Q6:Q20)</f>
        <v>0</v>
      </c>
      <c r="R21" s="95">
        <f t="shared" si="6"/>
        <v>0</v>
      </c>
      <c r="S21" s="95">
        <f t="shared" si="6"/>
        <v>0</v>
      </c>
      <c r="T21" s="95">
        <f t="shared" si="6"/>
        <v>0</v>
      </c>
      <c r="U21" s="95">
        <f t="shared" si="6"/>
        <v>0</v>
      </c>
      <c r="V21" s="96">
        <f t="shared" si="6"/>
        <v>0</v>
      </c>
      <c r="W21" s="54"/>
      <c r="X21" s="52">
        <f>SUM(X6:X20)</f>
        <v>0</v>
      </c>
      <c r="Y21" s="55"/>
    </row>
    <row r="22" spans="1:25" ht="9" customHeight="1" x14ac:dyDescent="0.15">
      <c r="B22" s="56"/>
      <c r="C22" s="56"/>
      <c r="D22" s="56"/>
      <c r="E22" s="56"/>
      <c r="G22" s="57"/>
      <c r="J22" s="58"/>
      <c r="W22" s="56"/>
    </row>
    <row r="23" spans="1:25" ht="17.25" customHeight="1" x14ac:dyDescent="0.15">
      <c r="B23" s="1" t="s">
        <v>20</v>
      </c>
      <c r="C23" s="59"/>
      <c r="D23" s="59"/>
      <c r="E23" s="59"/>
      <c r="F23" s="59"/>
      <c r="G23" s="59"/>
      <c r="H23" s="59"/>
      <c r="I23" s="59"/>
      <c r="J23" s="59"/>
      <c r="K23" s="59" t="s">
        <v>22</v>
      </c>
      <c r="L23" s="59"/>
      <c r="M23" s="59"/>
      <c r="O23" s="60"/>
      <c r="P23" s="60"/>
      <c r="Q23" s="60"/>
      <c r="R23" s="60" t="s">
        <v>35</v>
      </c>
      <c r="S23" s="60"/>
      <c r="T23" s="60"/>
      <c r="U23" s="61"/>
      <c r="V23" s="60"/>
      <c r="W23" s="62" t="s">
        <v>40</v>
      </c>
    </row>
    <row r="24" spans="1:25" ht="22.5" customHeight="1" x14ac:dyDescent="0.15">
      <c r="A24" s="63"/>
      <c r="B24" s="120" t="s">
        <v>21</v>
      </c>
      <c r="C24" s="106" t="s">
        <v>6</v>
      </c>
      <c r="D24" s="106"/>
      <c r="E24" s="106"/>
      <c r="F24" s="106" t="s">
        <v>7</v>
      </c>
      <c r="G24" s="106"/>
      <c r="H24" s="106"/>
      <c r="I24" s="122" t="s">
        <v>1</v>
      </c>
      <c r="J24" s="59"/>
      <c r="K24" s="129" t="s">
        <v>23</v>
      </c>
      <c r="L24" s="131" t="s">
        <v>24</v>
      </c>
      <c r="M24" s="131"/>
      <c r="N24" s="131"/>
      <c r="O24" s="132" t="s">
        <v>27</v>
      </c>
      <c r="P24" s="145" t="s">
        <v>15</v>
      </c>
      <c r="R24" s="64" t="s">
        <v>54</v>
      </c>
      <c r="S24" s="65"/>
      <c r="T24" s="147">
        <f>+M21</f>
        <v>0</v>
      </c>
      <c r="U24" s="148"/>
      <c r="W24" s="134"/>
      <c r="X24" s="135"/>
      <c r="Y24" s="136"/>
    </row>
    <row r="25" spans="1:25" ht="22.5" customHeight="1" x14ac:dyDescent="0.15">
      <c r="A25" s="66"/>
      <c r="B25" s="121"/>
      <c r="C25" s="111"/>
      <c r="D25" s="111"/>
      <c r="E25" s="111"/>
      <c r="F25" s="12" t="s">
        <v>10</v>
      </c>
      <c r="G25" s="13" t="s">
        <v>49</v>
      </c>
      <c r="H25" s="14" t="s">
        <v>11</v>
      </c>
      <c r="I25" s="123"/>
      <c r="J25" s="59"/>
      <c r="K25" s="130"/>
      <c r="L25" s="67" t="s">
        <v>25</v>
      </c>
      <c r="M25" s="68" t="s">
        <v>0</v>
      </c>
      <c r="N25" s="69" t="s">
        <v>26</v>
      </c>
      <c r="O25" s="133"/>
      <c r="P25" s="146"/>
      <c r="R25" s="2" t="s">
        <v>5</v>
      </c>
      <c r="S25" s="29"/>
      <c r="T25" s="143">
        <f>+N21</f>
        <v>0</v>
      </c>
      <c r="U25" s="144"/>
      <c r="W25" s="137"/>
      <c r="X25" s="138"/>
      <c r="Y25" s="139"/>
    </row>
    <row r="26" spans="1:25" ht="22.5" customHeight="1" x14ac:dyDescent="0.15">
      <c r="A26" s="22">
        <v>1</v>
      </c>
      <c r="B26" s="71"/>
      <c r="C26" s="108"/>
      <c r="D26" s="108"/>
      <c r="E26" s="108"/>
      <c r="F26" s="72"/>
      <c r="G26" s="25" t="s">
        <v>52</v>
      </c>
      <c r="H26" s="73"/>
      <c r="I26" s="31"/>
      <c r="J26" s="59"/>
      <c r="K26" s="74"/>
      <c r="L26" s="29"/>
      <c r="M26" s="29"/>
      <c r="N26" s="29"/>
      <c r="O26" s="29"/>
      <c r="P26" s="31">
        <f>SUM(L26:O26)</f>
        <v>0</v>
      </c>
      <c r="R26" s="2" t="s">
        <v>33</v>
      </c>
      <c r="S26" s="29"/>
      <c r="T26" s="143">
        <v>0</v>
      </c>
      <c r="U26" s="144"/>
      <c r="W26" s="137"/>
      <c r="X26" s="138"/>
      <c r="Y26" s="139"/>
    </row>
    <row r="27" spans="1:25" ht="22.5" customHeight="1" x14ac:dyDescent="0.15">
      <c r="A27" s="34">
        <v>2</v>
      </c>
      <c r="B27" s="75"/>
      <c r="C27" s="108"/>
      <c r="D27" s="108"/>
      <c r="E27" s="108"/>
      <c r="F27" s="42"/>
      <c r="G27" s="25" t="s">
        <v>52</v>
      </c>
      <c r="H27" s="41"/>
      <c r="I27" s="70"/>
      <c r="J27" s="59"/>
      <c r="K27" s="74"/>
      <c r="L27" s="29"/>
      <c r="M27" s="29"/>
      <c r="N27" s="29"/>
      <c r="O27" s="29"/>
      <c r="P27" s="31">
        <f>SUM(L27:O27)</f>
        <v>0</v>
      </c>
      <c r="R27" s="2" t="s">
        <v>34</v>
      </c>
      <c r="S27" s="29"/>
      <c r="T27" s="143">
        <v>0</v>
      </c>
      <c r="U27" s="144"/>
      <c r="W27" s="137"/>
      <c r="X27" s="138"/>
      <c r="Y27" s="139"/>
    </row>
    <row r="28" spans="1:25" ht="22.5" customHeight="1" x14ac:dyDescent="0.15">
      <c r="A28" s="34">
        <v>3</v>
      </c>
      <c r="B28" s="75"/>
      <c r="C28" s="108"/>
      <c r="D28" s="108"/>
      <c r="E28" s="108"/>
      <c r="F28" s="42"/>
      <c r="G28" s="25" t="s">
        <v>52</v>
      </c>
      <c r="H28" s="41"/>
      <c r="I28" s="70"/>
      <c r="J28" s="59"/>
      <c r="K28" s="74"/>
      <c r="L28" s="29"/>
      <c r="M28" s="29"/>
      <c r="N28" s="29"/>
      <c r="O28" s="29"/>
      <c r="P28" s="31">
        <f>SUM(L28:O28)</f>
        <v>0</v>
      </c>
      <c r="R28" s="2" t="s">
        <v>55</v>
      </c>
      <c r="S28" s="29"/>
      <c r="T28" s="143">
        <v>0</v>
      </c>
      <c r="U28" s="144"/>
      <c r="W28" s="137"/>
      <c r="X28" s="138"/>
      <c r="Y28" s="139"/>
    </row>
    <row r="29" spans="1:25" ht="22.5" customHeight="1" x14ac:dyDescent="0.15">
      <c r="A29" s="34">
        <v>4</v>
      </c>
      <c r="B29" s="75"/>
      <c r="C29" s="119"/>
      <c r="D29" s="119"/>
      <c r="E29" s="119"/>
      <c r="F29" s="42"/>
      <c r="G29" s="25" t="s">
        <v>56</v>
      </c>
      <c r="H29" s="41"/>
      <c r="I29" s="70"/>
      <c r="J29" s="59"/>
      <c r="K29" s="74"/>
      <c r="L29" s="29"/>
      <c r="M29" s="29"/>
      <c r="N29" s="29"/>
      <c r="O29" s="29"/>
      <c r="P29" s="31">
        <f>SUM(L29:O29)</f>
        <v>0</v>
      </c>
      <c r="R29" s="2" t="s">
        <v>57</v>
      </c>
      <c r="S29" s="29"/>
      <c r="T29" s="143">
        <f>T24-T28</f>
        <v>0</v>
      </c>
      <c r="U29" s="144"/>
      <c r="W29" s="140"/>
      <c r="X29" s="141"/>
      <c r="Y29" s="142"/>
    </row>
    <row r="30" spans="1:25" ht="22.5" customHeight="1" x14ac:dyDescent="0.15">
      <c r="A30" s="76">
        <v>5</v>
      </c>
      <c r="B30" s="77"/>
      <c r="C30" s="124"/>
      <c r="D30" s="124"/>
      <c r="E30" s="124"/>
      <c r="F30" s="44"/>
      <c r="G30" s="78" t="s">
        <v>56</v>
      </c>
      <c r="H30" s="46"/>
      <c r="I30" s="79"/>
      <c r="J30" s="59"/>
      <c r="K30" s="74"/>
      <c r="L30" s="47"/>
      <c r="M30" s="47"/>
      <c r="N30" s="47"/>
      <c r="O30" s="47"/>
      <c r="P30" s="31">
        <f>SUM(L30:O30)</f>
        <v>0</v>
      </c>
      <c r="R30" s="2" t="s">
        <v>36</v>
      </c>
      <c r="S30" s="29"/>
      <c r="T30" s="149"/>
      <c r="U30" s="150"/>
      <c r="V30" s="1" t="s">
        <v>38</v>
      </c>
      <c r="W30" s="1"/>
    </row>
    <row r="31" spans="1:25" ht="22.5" customHeight="1" x14ac:dyDescent="0.15">
      <c r="A31" s="51"/>
      <c r="B31" s="151" t="s">
        <v>18</v>
      </c>
      <c r="C31" s="125"/>
      <c r="D31" s="125"/>
      <c r="E31" s="125"/>
      <c r="F31" s="80">
        <f>COUNT(I26:I30)</f>
        <v>0</v>
      </c>
      <c r="G31" s="81"/>
      <c r="H31" s="82" t="s">
        <v>30</v>
      </c>
      <c r="I31" s="55">
        <f>SUM(I26:I30)</f>
        <v>0</v>
      </c>
      <c r="J31" s="59"/>
      <c r="K31" s="83" t="s">
        <v>19</v>
      </c>
      <c r="L31" s="52">
        <f>SUM(L26:L30)</f>
        <v>0</v>
      </c>
      <c r="M31" s="52">
        <f>SUM(M26:M30)</f>
        <v>0</v>
      </c>
      <c r="N31" s="52">
        <f>SUM(N26:N30)</f>
        <v>0</v>
      </c>
      <c r="O31" s="52">
        <f>SUM(O26:O30)</f>
        <v>0</v>
      </c>
      <c r="P31" s="55">
        <f>SUM(P26:P30)</f>
        <v>0</v>
      </c>
      <c r="R31" s="84" t="s">
        <v>37</v>
      </c>
      <c r="S31" s="85"/>
      <c r="T31" s="152"/>
      <c r="U31" s="153"/>
      <c r="V31" s="1" t="s">
        <v>38</v>
      </c>
      <c r="W31" s="1"/>
      <c r="Y31" s="154"/>
    </row>
    <row r="32" spans="1:25" ht="17.25" customHeight="1" x14ac:dyDescent="0.15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</row>
  </sheetData>
  <mergeCells count="57">
    <mergeCell ref="C29:E29"/>
    <mergeCell ref="T29:U29"/>
    <mergeCell ref="C30:E30"/>
    <mergeCell ref="T30:U30"/>
    <mergeCell ref="B31:E31"/>
    <mergeCell ref="T31:U31"/>
    <mergeCell ref="C26:E26"/>
    <mergeCell ref="T26:U26"/>
    <mergeCell ref="C27:E27"/>
    <mergeCell ref="T27:U27"/>
    <mergeCell ref="C28:E28"/>
    <mergeCell ref="T28:U28"/>
    <mergeCell ref="K24:K25"/>
    <mergeCell ref="L24:N24"/>
    <mergeCell ref="O24:O25"/>
    <mergeCell ref="W24:Y29"/>
    <mergeCell ref="T25:U25"/>
    <mergeCell ref="P24:P25"/>
    <mergeCell ref="T24:U24"/>
    <mergeCell ref="B24:B25"/>
    <mergeCell ref="C24:E25"/>
    <mergeCell ref="F24:H24"/>
    <mergeCell ref="I24:I25"/>
    <mergeCell ref="C19:E19"/>
    <mergeCell ref="C20:E20"/>
    <mergeCell ref="B21:E21"/>
    <mergeCell ref="F21:H21"/>
    <mergeCell ref="C17:E17"/>
    <mergeCell ref="C18:E18"/>
    <mergeCell ref="C7:E7"/>
    <mergeCell ref="C8:E8"/>
    <mergeCell ref="C9:E9"/>
    <mergeCell ref="C10:E10"/>
    <mergeCell ref="C11:E11"/>
    <mergeCell ref="C12:E12"/>
    <mergeCell ref="C13:E13"/>
    <mergeCell ref="C14:E14"/>
    <mergeCell ref="C15:E15"/>
    <mergeCell ref="C16:E16"/>
    <mergeCell ref="W4:Y4"/>
    <mergeCell ref="C6:E6"/>
    <mergeCell ref="A4:A5"/>
    <mergeCell ref="B4:B5"/>
    <mergeCell ref="C4:E5"/>
    <mergeCell ref="F4:H4"/>
    <mergeCell ref="I4:I5"/>
    <mergeCell ref="J4:K4"/>
    <mergeCell ref="L4:L5"/>
    <mergeCell ref="M4:M5"/>
    <mergeCell ref="N4:N5"/>
    <mergeCell ref="P4:V4"/>
    <mergeCell ref="B1:Y1"/>
    <mergeCell ref="B2:Y2"/>
    <mergeCell ref="C3:E3"/>
    <mergeCell ref="J3:K3"/>
    <mergeCell ref="R3:S3"/>
    <mergeCell ref="X3:Y3"/>
  </mergeCells>
  <phoneticPr fontId="2"/>
  <conditionalFormatting sqref="V21">
    <cfRule type="cellIs" dxfId="1" priority="1" stopIfTrue="1" operator="notEqual">
      <formula>$N$21</formula>
    </cfRule>
  </conditionalFormatting>
  <conditionalFormatting sqref="N21">
    <cfRule type="cellIs" dxfId="0" priority="2" stopIfTrue="1" operator="notEqual">
      <formula>$V$21</formula>
    </cfRule>
  </conditionalFormatting>
  <printOptions horizontalCentered="1" verticalCentered="1"/>
  <pageMargins left="0.19685039370078741" right="0.19685039370078741" top="0.27559055118110237" bottom="0.27559055118110237" header="0.27559055118110237" footer="0.31496062992125984"/>
  <pageSetup paperSize="9" scale="8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工事現況表</vt:lpstr>
      <vt:lpstr>工事現況表!Print_Area</vt:lpstr>
      <vt:lpstr>工事現況表!Print_Titles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佐賀信用金庫</dc:creator>
  <cp:lastModifiedBy>諸田 智彦</cp:lastModifiedBy>
  <cp:lastPrinted>2023-09-20T02:11:36Z</cp:lastPrinted>
  <dcterms:created xsi:type="dcterms:W3CDTF">2008-12-23T02:12:39Z</dcterms:created>
  <dcterms:modified xsi:type="dcterms:W3CDTF">2025-10-23T01:38:28Z</dcterms:modified>
</cp:coreProperties>
</file>