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5750\Downloads\"/>
    </mc:Choice>
  </mc:AlternateContent>
  <bookViews>
    <workbookView xWindow="480" yWindow="30" windowWidth="8475" windowHeight="4725" activeTab="1"/>
  </bookViews>
  <sheets>
    <sheet name="サンプル" sheetId="6" r:id="rId1"/>
    <sheet name="年間資金計画表" sheetId="1" r:id="rId2"/>
  </sheets>
  <calcPr calcId="152511"/>
</workbook>
</file>

<file path=xl/calcChain.xml><?xml version="1.0" encoding="utf-8"?>
<calcChain xmlns="http://schemas.openxmlformats.org/spreadsheetml/2006/main">
  <c r="Q64" i="6" l="1"/>
  <c r="P64" i="6"/>
  <c r="O64" i="6"/>
  <c r="N64" i="6"/>
  <c r="M64" i="6"/>
  <c r="L64" i="6"/>
  <c r="K64" i="6"/>
  <c r="J64" i="6"/>
  <c r="I64" i="6"/>
  <c r="H64" i="6"/>
  <c r="G64" i="6"/>
  <c r="F64" i="6"/>
  <c r="R64" i="6"/>
  <c r="Q63" i="6"/>
  <c r="Q65" i="6"/>
  <c r="P63" i="6"/>
  <c r="P65" i="6"/>
  <c r="O63" i="6"/>
  <c r="O65" i="6"/>
  <c r="N63" i="6"/>
  <c r="N65" i="6"/>
  <c r="M63" i="6"/>
  <c r="M65" i="6"/>
  <c r="L63" i="6"/>
  <c r="L65" i="6"/>
  <c r="K63" i="6"/>
  <c r="K65" i="6"/>
  <c r="J63" i="6"/>
  <c r="J65" i="6"/>
  <c r="I63" i="6"/>
  <c r="I65" i="6"/>
  <c r="H63" i="6"/>
  <c r="H65" i="6"/>
  <c r="G63" i="6"/>
  <c r="G65" i="6"/>
  <c r="F63" i="6"/>
  <c r="F65" i="6"/>
  <c r="R65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7" i="6"/>
  <c r="R36" i="6"/>
  <c r="R35" i="6"/>
  <c r="R34" i="6"/>
  <c r="R33" i="6"/>
  <c r="Q32" i="6"/>
  <c r="Q38" i="6"/>
  <c r="P32" i="6"/>
  <c r="P38" i="6"/>
  <c r="O32" i="6"/>
  <c r="O38" i="6"/>
  <c r="N32" i="6"/>
  <c r="N38" i="6"/>
  <c r="M32" i="6"/>
  <c r="M38" i="6"/>
  <c r="L32" i="6"/>
  <c r="L38" i="6"/>
  <c r="K32" i="6"/>
  <c r="K38" i="6"/>
  <c r="J32" i="6"/>
  <c r="J38" i="6"/>
  <c r="I32" i="6"/>
  <c r="I38" i="6"/>
  <c r="H32" i="6"/>
  <c r="H38" i="6"/>
  <c r="G32" i="6"/>
  <c r="G38" i="6"/>
  <c r="F32" i="6"/>
  <c r="F38" i="6"/>
  <c r="R38" i="6"/>
  <c r="R31" i="6"/>
  <c r="R30" i="6"/>
  <c r="R29" i="6"/>
  <c r="R28" i="6"/>
  <c r="R27" i="6"/>
  <c r="R26" i="6"/>
  <c r="R25" i="6"/>
  <c r="R24" i="6"/>
  <c r="R23" i="6"/>
  <c r="R22" i="6"/>
  <c r="R20" i="6"/>
  <c r="R19" i="6"/>
  <c r="R17" i="6"/>
  <c r="Q16" i="6"/>
  <c r="Q18" i="6"/>
  <c r="Q21" i="6"/>
  <c r="P16" i="6"/>
  <c r="P18" i="6"/>
  <c r="P21" i="6"/>
  <c r="O16" i="6"/>
  <c r="O18" i="6"/>
  <c r="O21" i="6"/>
  <c r="N16" i="6"/>
  <c r="N18" i="6"/>
  <c r="N21" i="6"/>
  <c r="M16" i="6"/>
  <c r="M18" i="6"/>
  <c r="M21" i="6"/>
  <c r="L16" i="6"/>
  <c r="L18" i="6"/>
  <c r="L21" i="6"/>
  <c r="K16" i="6"/>
  <c r="K18" i="6"/>
  <c r="K21" i="6"/>
  <c r="J16" i="6"/>
  <c r="J18" i="6"/>
  <c r="J21" i="6"/>
  <c r="I16" i="6"/>
  <c r="I18" i="6"/>
  <c r="I21" i="6"/>
  <c r="H16" i="6"/>
  <c r="H18" i="6"/>
  <c r="H21" i="6"/>
  <c r="G16" i="6"/>
  <c r="G18" i="6"/>
  <c r="G21" i="6"/>
  <c r="F16" i="6"/>
  <c r="F18" i="6"/>
  <c r="F21" i="6" s="1"/>
  <c r="F39" i="6" s="1"/>
  <c r="R15" i="6"/>
  <c r="R14" i="6"/>
  <c r="R13" i="6"/>
  <c r="R12" i="6"/>
  <c r="R11" i="6"/>
  <c r="R10" i="6"/>
  <c r="R9" i="6"/>
  <c r="R8" i="6"/>
  <c r="R7" i="6"/>
  <c r="E6" i="6"/>
  <c r="Q4" i="6"/>
  <c r="P4" i="6"/>
  <c r="O4" i="6"/>
  <c r="N4" i="6"/>
  <c r="M4" i="6"/>
  <c r="L4" i="6"/>
  <c r="K4" i="6"/>
  <c r="J4" i="6"/>
  <c r="I4" i="6"/>
  <c r="H4" i="6"/>
  <c r="G4" i="6"/>
  <c r="R1" i="6"/>
  <c r="F64" i="1"/>
  <c r="F63" i="1"/>
  <c r="F38" i="1"/>
  <c r="F32" i="1"/>
  <c r="K32" i="1"/>
  <c r="G32" i="1"/>
  <c r="G38" i="1" s="1"/>
  <c r="F16" i="1"/>
  <c r="R30" i="1"/>
  <c r="R29" i="1"/>
  <c r="R26" i="1"/>
  <c r="R20" i="1"/>
  <c r="R12" i="1"/>
  <c r="R11" i="1"/>
  <c r="R10" i="1"/>
  <c r="R9" i="1"/>
  <c r="R8" i="1"/>
  <c r="R7" i="1"/>
  <c r="R18" i="1" s="1"/>
  <c r="R21" i="1" s="1"/>
  <c r="G4" i="1"/>
  <c r="Q4" i="1"/>
  <c r="P4" i="1"/>
  <c r="O4" i="1"/>
  <c r="N4" i="1"/>
  <c r="M4" i="1"/>
  <c r="L4" i="1"/>
  <c r="K4" i="1"/>
  <c r="J4" i="1"/>
  <c r="I4" i="1"/>
  <c r="H4" i="1"/>
  <c r="E6" i="1"/>
  <c r="F65" i="1"/>
  <c r="G16" i="1"/>
  <c r="G63" i="1"/>
  <c r="G64" i="1"/>
  <c r="G65" i="1"/>
  <c r="H16" i="1"/>
  <c r="H32" i="1"/>
  <c r="H38" i="1"/>
  <c r="H63" i="1"/>
  <c r="H64" i="1"/>
  <c r="H65" i="1"/>
  <c r="I16" i="1"/>
  <c r="I32" i="1"/>
  <c r="I38" i="1" s="1"/>
  <c r="I63" i="1"/>
  <c r="I64" i="1"/>
  <c r="I65" i="1"/>
  <c r="J16" i="1"/>
  <c r="J32" i="1"/>
  <c r="J38" i="1"/>
  <c r="J63" i="1"/>
  <c r="J64" i="1"/>
  <c r="J65" i="1"/>
  <c r="K16" i="1"/>
  <c r="K38" i="1"/>
  <c r="K63" i="1"/>
  <c r="K64" i="1"/>
  <c r="K65" i="1"/>
  <c r="L16" i="1"/>
  <c r="L32" i="1"/>
  <c r="L38" i="1"/>
  <c r="L63" i="1"/>
  <c r="L64" i="1"/>
  <c r="L65" i="1"/>
  <c r="M16" i="1"/>
  <c r="M32" i="1"/>
  <c r="M38" i="1"/>
  <c r="M63" i="1"/>
  <c r="M64" i="1"/>
  <c r="M65" i="1"/>
  <c r="N16" i="1"/>
  <c r="N32" i="1"/>
  <c r="N38" i="1"/>
  <c r="N63" i="1"/>
  <c r="N64" i="1"/>
  <c r="N65" i="1"/>
  <c r="O16" i="1"/>
  <c r="O32" i="1"/>
  <c r="O38" i="1"/>
  <c r="O63" i="1"/>
  <c r="O64" i="1"/>
  <c r="O65" i="1"/>
  <c r="P16" i="1"/>
  <c r="P32" i="1"/>
  <c r="P38" i="1"/>
  <c r="P63" i="1"/>
  <c r="P64" i="1"/>
  <c r="P65" i="1"/>
  <c r="Q16" i="1"/>
  <c r="Q32" i="1"/>
  <c r="Q38" i="1"/>
  <c r="Q63" i="1"/>
  <c r="Q64" i="1"/>
  <c r="Q65" i="1"/>
  <c r="R1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7" i="1"/>
  <c r="R36" i="1"/>
  <c r="R35" i="1"/>
  <c r="R34" i="1"/>
  <c r="R33" i="1"/>
  <c r="R31" i="1"/>
  <c r="R28" i="1"/>
  <c r="R27" i="1"/>
  <c r="R25" i="1"/>
  <c r="R24" i="1"/>
  <c r="R23" i="1"/>
  <c r="R22" i="1"/>
  <c r="R19" i="1"/>
  <c r="R17" i="1"/>
  <c r="R16" i="1"/>
  <c r="R15" i="1"/>
  <c r="R14" i="1"/>
  <c r="R13" i="1"/>
  <c r="F18" i="1"/>
  <c r="F21" i="1"/>
  <c r="F39" i="1" s="1"/>
  <c r="G18" i="1"/>
  <c r="G21" i="1"/>
  <c r="H18" i="1"/>
  <c r="H21" i="1"/>
  <c r="I18" i="1"/>
  <c r="I21" i="1"/>
  <c r="J18" i="1"/>
  <c r="J21" i="1"/>
  <c r="K18" i="1"/>
  <c r="K21" i="1"/>
  <c r="L18" i="1"/>
  <c r="L21" i="1"/>
  <c r="M18" i="1"/>
  <c r="M21" i="1"/>
  <c r="N18" i="1"/>
  <c r="N21" i="1"/>
  <c r="O18" i="1"/>
  <c r="O21" i="1"/>
  <c r="P18" i="1"/>
  <c r="P21" i="1"/>
  <c r="Q18" i="1"/>
  <c r="Q21" i="1"/>
  <c r="R16" i="6"/>
  <c r="R18" i="6"/>
  <c r="R21" i="6"/>
  <c r="R32" i="6"/>
  <c r="R63" i="6"/>
  <c r="R38" i="1" l="1"/>
  <c r="R32" i="1"/>
  <c r="F66" i="1"/>
  <c r="F66" i="6"/>
  <c r="G6" i="6" s="1"/>
  <c r="G39" i="6" s="1"/>
  <c r="G66" i="6" s="1"/>
  <c r="H6" i="6" s="1"/>
  <c r="H39" i="6" s="1"/>
  <c r="H66" i="6" s="1"/>
  <c r="I6" i="6" s="1"/>
  <c r="I39" i="6" s="1"/>
  <c r="I66" i="6" s="1"/>
  <c r="J6" i="6" s="1"/>
  <c r="J39" i="6" s="1"/>
  <c r="J66" i="6" s="1"/>
  <c r="K6" i="6" s="1"/>
  <c r="K39" i="6" s="1"/>
  <c r="K66" i="6" s="1"/>
  <c r="L6" i="6" s="1"/>
  <c r="L39" i="6" s="1"/>
  <c r="L66" i="6" s="1"/>
  <c r="M6" i="6" s="1"/>
  <c r="M39" i="6" s="1"/>
  <c r="M66" i="6" s="1"/>
  <c r="N6" i="6" s="1"/>
  <c r="N39" i="6" s="1"/>
  <c r="N66" i="6" s="1"/>
  <c r="O6" i="6" s="1"/>
  <c r="O39" i="6" s="1"/>
  <c r="O66" i="6" s="1"/>
  <c r="P6" i="6" s="1"/>
  <c r="P39" i="6" s="1"/>
  <c r="P66" i="6" s="1"/>
  <c r="Q6" i="6" s="1"/>
  <c r="Q39" i="6" s="1"/>
  <c r="Q66" i="6" s="1"/>
  <c r="G6" i="1" l="1"/>
  <c r="G39" i="1" s="1"/>
  <c r="R39" i="6"/>
  <c r="G66" i="1" l="1"/>
  <c r="H6" i="1" s="1"/>
  <c r="H39" i="1" s="1"/>
  <c r="H66" i="1" s="1"/>
  <c r="I6" i="1" s="1"/>
  <c r="I39" i="1" s="1"/>
  <c r="I66" i="1" s="1"/>
  <c r="J6" i="1" s="1"/>
  <c r="J39" i="1" s="1"/>
  <c r="J66" i="1" s="1"/>
  <c r="K6" i="1" s="1"/>
  <c r="K39" i="1" s="1"/>
  <c r="K66" i="1" s="1"/>
  <c r="L6" i="1" s="1"/>
  <c r="L39" i="1" s="1"/>
  <c r="L66" i="1" s="1"/>
  <c r="M6" i="1" s="1"/>
  <c r="M39" i="1" s="1"/>
  <c r="M66" i="1" s="1"/>
  <c r="N6" i="1" s="1"/>
  <c r="N39" i="1" s="1"/>
  <c r="N66" i="1" s="1"/>
  <c r="O6" i="1" s="1"/>
  <c r="O39" i="1" s="1"/>
  <c r="O66" i="1" s="1"/>
  <c r="P6" i="1" s="1"/>
  <c r="P39" i="1" s="1"/>
  <c r="P66" i="1" s="1"/>
  <c r="Q6" i="1" s="1"/>
  <c r="Q39" i="1" s="1"/>
  <c r="Q66" i="1" s="1"/>
  <c r="R39" i="1" l="1"/>
</calcChain>
</file>

<file path=xl/comments1.xml><?xml version="1.0" encoding="utf-8"?>
<comments xmlns="http://schemas.openxmlformats.org/spreadsheetml/2006/main">
  <authors>
    <author>多摩中央信用金庫</author>
  </authors>
  <commentList>
    <comment ref="F4" authorId="0" shapeId="0">
      <text>
        <r>
          <rPr>
            <b/>
            <sz val="9"/>
            <color indexed="12"/>
            <rFont val="Meiryo UI"/>
            <family val="3"/>
            <charset val="128"/>
          </rPr>
          <t>基準月を入力して下さい。
2021年3月31日の場合、2021/3 /31　と入力して下さい。</t>
        </r>
      </text>
    </comment>
    <comment ref="F6" authorId="0" shapeId="0">
      <text>
        <r>
          <rPr>
            <b/>
            <sz val="9"/>
            <color indexed="12"/>
            <rFont val="Meiryo UI"/>
            <family val="3"/>
            <charset val="128"/>
          </rPr>
          <t>基準月の前月末の現金・預金残高を入力して下さい。
【定期性預金残高は含まない。】</t>
        </r>
      </text>
    </comment>
  </commentList>
</comments>
</file>

<file path=xl/comments2.xml><?xml version="1.0" encoding="utf-8"?>
<comments xmlns="http://schemas.openxmlformats.org/spreadsheetml/2006/main">
  <authors>
    <author>多摩中央信用金庫</author>
  </authors>
  <commentList>
    <comment ref="F4" authorId="0" shapeId="0">
      <text>
        <r>
          <rPr>
            <b/>
            <sz val="9"/>
            <color indexed="12"/>
            <rFont val="Meiryo UI"/>
            <family val="3"/>
            <charset val="128"/>
          </rPr>
          <t>基準月を入力して下さい。
2021年3月31日の場合、2021/3 /31　と入力して下さい。</t>
        </r>
      </text>
    </comment>
    <comment ref="F6" authorId="0" shapeId="0">
      <text>
        <r>
          <rPr>
            <b/>
            <sz val="9"/>
            <color indexed="12"/>
            <rFont val="Meiryo UI"/>
            <family val="3"/>
            <charset val="128"/>
          </rPr>
          <t>基準月の前月末の現金・預金残高を入力して下さい。
【定期性預金残高は含まない。】</t>
        </r>
      </text>
    </comment>
  </commentList>
</comments>
</file>

<file path=xl/sharedStrings.xml><?xml version="1.0" encoding="utf-8"?>
<sst xmlns="http://schemas.openxmlformats.org/spreadsheetml/2006/main" count="173" uniqueCount="55">
  <si>
    <t>現金収入</t>
    <rPh sb="0" eb="2">
      <t>ゲンキン</t>
    </rPh>
    <rPh sb="2" eb="4">
      <t>シュウニュウ</t>
    </rPh>
    <phoneticPr fontId="2"/>
  </si>
  <si>
    <t>営業収入</t>
    <rPh sb="0" eb="2">
      <t>エイギョウ</t>
    </rPh>
    <rPh sb="2" eb="4">
      <t>シュウニュウ</t>
    </rPh>
    <phoneticPr fontId="2"/>
  </si>
  <si>
    <t>受取手形期日入金</t>
    <rPh sb="0" eb="2">
      <t>ウケトリ</t>
    </rPh>
    <rPh sb="2" eb="4">
      <t>テガタ</t>
    </rPh>
    <rPh sb="4" eb="6">
      <t>キジツ</t>
    </rPh>
    <rPh sb="6" eb="8">
      <t>ニュウキン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</si>
  <si>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</si>
  <si>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</si>
  <si>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営業外・特別収入</t>
    <rPh sb="0" eb="3">
      <t>エイギョウガイ</t>
    </rPh>
    <rPh sb="4" eb="6">
      <t>トクベツ</t>
    </rPh>
    <rPh sb="6" eb="8">
      <t>シュウニュウ</t>
    </rPh>
    <phoneticPr fontId="2"/>
  </si>
  <si>
    <t>合計（Ｂ）</t>
    <rPh sb="0" eb="2">
      <t>ゴウケイ</t>
    </rPh>
    <phoneticPr fontId="2"/>
  </si>
  <si>
    <t>現金支出</t>
    <rPh sb="0" eb="2">
      <t>ゲンキン</t>
    </rPh>
    <rPh sb="2" eb="4">
      <t>シシュツ</t>
    </rPh>
    <phoneticPr fontId="2"/>
  </si>
  <si>
    <t>営業支出</t>
    <rPh sb="0" eb="2">
      <t>エイギョウ</t>
    </rPh>
    <rPh sb="2" eb="4">
      <t>シシュツ</t>
    </rPh>
    <phoneticPr fontId="2"/>
  </si>
  <si>
    <t>仕入・買掛金支払</t>
    <rPh sb="0" eb="2">
      <t>シイレ</t>
    </rPh>
    <rPh sb="3" eb="6">
      <t>カイカケキン</t>
    </rPh>
    <rPh sb="6" eb="8">
      <t>シハライ</t>
    </rPh>
    <phoneticPr fontId="2"/>
  </si>
  <si>
    <t>外注費支払</t>
    <rPh sb="0" eb="3">
      <t>ガイチュウヒ</t>
    </rPh>
    <rPh sb="3" eb="5">
      <t>シハライ</t>
    </rPh>
    <phoneticPr fontId="2"/>
  </si>
  <si>
    <t>支払手形決済</t>
    <rPh sb="0" eb="2">
      <t>シハライ</t>
    </rPh>
    <rPh sb="2" eb="4">
      <t>テガタ</t>
    </rPh>
    <rPh sb="4" eb="6">
      <t>ケッサイ</t>
    </rPh>
    <phoneticPr fontId="2"/>
  </si>
  <si>
    <t>役員報酬</t>
    <rPh sb="0" eb="2">
      <t>ヤクイン</t>
    </rPh>
    <rPh sb="2" eb="4">
      <t>ホウシュウ</t>
    </rPh>
    <phoneticPr fontId="2"/>
  </si>
  <si>
    <t>諸経費支払</t>
    <rPh sb="0" eb="3">
      <t>ショケイヒ</t>
    </rPh>
    <rPh sb="3" eb="5">
      <t>シハライ</t>
    </rPh>
    <phoneticPr fontId="2"/>
  </si>
  <si>
    <t>設備投資支出</t>
    <rPh sb="0" eb="2">
      <t>セツビ</t>
    </rPh>
    <rPh sb="2" eb="4">
      <t>トウシ</t>
    </rPh>
    <rPh sb="4" eb="6">
      <t>シシュツ</t>
    </rPh>
    <phoneticPr fontId="2"/>
  </si>
  <si>
    <t>定期預金・定期積金掛込</t>
    <rPh sb="0" eb="2">
      <t>テイキ</t>
    </rPh>
    <rPh sb="2" eb="4">
      <t>ヨキン</t>
    </rPh>
    <rPh sb="5" eb="7">
      <t>テイキ</t>
    </rPh>
    <rPh sb="7" eb="8">
      <t>ツミ</t>
    </rPh>
    <rPh sb="8" eb="9">
      <t>キン</t>
    </rPh>
    <rPh sb="9" eb="10">
      <t>カ</t>
    </rPh>
    <rPh sb="10" eb="11">
      <t>コ</t>
    </rPh>
    <phoneticPr fontId="2"/>
  </si>
  <si>
    <t>営業外・特別支出</t>
    <rPh sb="0" eb="3">
      <t>エイギョウガイ</t>
    </rPh>
    <rPh sb="4" eb="6">
      <t>トクベツ</t>
    </rPh>
    <rPh sb="6" eb="8">
      <t>シシュツ</t>
    </rPh>
    <phoneticPr fontId="2"/>
  </si>
  <si>
    <t>合計（Ｃ）</t>
    <rPh sb="0" eb="2">
      <t>ゴウケイ</t>
    </rPh>
    <phoneticPr fontId="2"/>
  </si>
  <si>
    <t>現金過不足（Ｄ）＝(A)+(B)-（Ｃ）</t>
    <rPh sb="0" eb="2">
      <t>ゲンキン</t>
    </rPh>
    <rPh sb="2" eb="5">
      <t>カブソク</t>
    </rPh>
    <phoneticPr fontId="2"/>
  </si>
  <si>
    <t>財務収支</t>
    <rPh sb="0" eb="2">
      <t>ザイム</t>
    </rPh>
    <rPh sb="2" eb="4">
      <t>シュウシ</t>
    </rPh>
    <phoneticPr fontId="2"/>
  </si>
  <si>
    <t>新規借入</t>
    <rPh sb="0" eb="2">
      <t>シンキ</t>
    </rPh>
    <rPh sb="2" eb="4">
      <t>カリイレ</t>
    </rPh>
    <phoneticPr fontId="2"/>
  </si>
  <si>
    <t>既存返済</t>
    <rPh sb="0" eb="2">
      <t>キゾン</t>
    </rPh>
    <rPh sb="2" eb="4">
      <t>ヘンサイ</t>
    </rPh>
    <phoneticPr fontId="2"/>
  </si>
  <si>
    <t>定期性預金・保険金･有価証券等取崩(E)</t>
    <rPh sb="0" eb="2">
      <t>テイキ</t>
    </rPh>
    <rPh sb="2" eb="3">
      <t>セイ</t>
    </rPh>
    <rPh sb="3" eb="5">
      <t>ヨキン</t>
    </rPh>
    <rPh sb="6" eb="9">
      <t>ホケンキン</t>
    </rPh>
    <rPh sb="10" eb="12">
      <t>ユウカ</t>
    </rPh>
    <rPh sb="12" eb="14">
      <t>ショウケン</t>
    </rPh>
    <rPh sb="14" eb="15">
      <t>ナド</t>
    </rPh>
    <rPh sb="15" eb="17">
      <t>トリクズ</t>
    </rPh>
    <phoneticPr fontId="2"/>
  </si>
  <si>
    <t>新規借入(F)</t>
    <rPh sb="0" eb="2">
      <t>シンキ</t>
    </rPh>
    <rPh sb="2" eb="4">
      <t>カリイレ</t>
    </rPh>
    <phoneticPr fontId="2"/>
  </si>
  <si>
    <t>既存返済(G)</t>
    <rPh sb="0" eb="2">
      <t>キゾン</t>
    </rPh>
    <rPh sb="2" eb="4">
      <t>ヘンサイ</t>
    </rPh>
    <phoneticPr fontId="2"/>
  </si>
  <si>
    <t>財務収支(H)=(E)+(F)-(G)</t>
    <rPh sb="0" eb="2">
      <t>ザイム</t>
    </rPh>
    <rPh sb="2" eb="4">
      <t>シュウシ</t>
    </rPh>
    <phoneticPr fontId="2"/>
  </si>
  <si>
    <t>翌月繰越金(I)=(D)＋(H)</t>
    <rPh sb="0" eb="2">
      <t>ヨクゲツ</t>
    </rPh>
    <rPh sb="2" eb="4">
      <t>クリコシ</t>
    </rPh>
    <rPh sb="4" eb="5">
      <t>キン</t>
    </rPh>
    <phoneticPr fontId="2"/>
  </si>
  <si>
    <t>企業名</t>
    <rPh sb="0" eb="2">
      <t>キギョウ</t>
    </rPh>
    <rPh sb="2" eb="3">
      <t>メイ</t>
    </rPh>
    <phoneticPr fontId="2"/>
  </si>
  <si>
    <t>12ヶ月合計</t>
    <rPh sb="3" eb="4">
      <t>ゲツ</t>
    </rPh>
    <rPh sb="4" eb="6">
      <t>ゴウケイ</t>
    </rPh>
    <phoneticPr fontId="2"/>
  </si>
  <si>
    <t>実績【基準月】</t>
    <rPh sb="0" eb="2">
      <t>ジッセキ</t>
    </rPh>
    <rPh sb="3" eb="5">
      <t>キジュン</t>
    </rPh>
    <rPh sb="5" eb="6">
      <t>ツキ</t>
    </rPh>
    <phoneticPr fontId="2"/>
  </si>
  <si>
    <t>前月繰越金(A)…</t>
    <rPh sb="0" eb="2">
      <t>ゼンゲツ</t>
    </rPh>
    <rPh sb="2" eb="4">
      <t>クリコシ</t>
    </rPh>
    <rPh sb="4" eb="5">
      <t>キン</t>
    </rPh>
    <phoneticPr fontId="2"/>
  </si>
  <si>
    <t>税金等支払</t>
    <rPh sb="0" eb="2">
      <t>ゼイキン</t>
    </rPh>
    <rPh sb="2" eb="3">
      <t>ナド</t>
    </rPh>
    <rPh sb="3" eb="5">
      <t>シハラ</t>
    </rPh>
    <phoneticPr fontId="2"/>
  </si>
  <si>
    <t>たましん</t>
    <phoneticPr fontId="2"/>
  </si>
  <si>
    <t>千円</t>
  </si>
  <si>
    <t>実績</t>
  </si>
  <si>
    <t>予定</t>
  </si>
  <si>
    <t>その他（役員借入等）</t>
    <rPh sb="2" eb="3">
      <t>タ</t>
    </rPh>
    <rPh sb="4" eb="6">
      <t>ヤクイン</t>
    </rPh>
    <rPh sb="6" eb="9">
      <t>カリイレナド</t>
    </rPh>
    <phoneticPr fontId="2"/>
  </si>
  <si>
    <t>補助金・助成金等</t>
    <rPh sb="0" eb="3">
      <t>ホジョキン</t>
    </rPh>
    <rPh sb="4" eb="7">
      <t>ジョセイキン</t>
    </rPh>
    <rPh sb="7" eb="8">
      <t>ナド</t>
    </rPh>
    <phoneticPr fontId="2"/>
  </si>
  <si>
    <t>従業員賞与</t>
    <rPh sb="0" eb="3">
      <t>ジュウギョウイン</t>
    </rPh>
    <rPh sb="3" eb="5">
      <t>ショウヨ</t>
    </rPh>
    <phoneticPr fontId="2"/>
  </si>
  <si>
    <t>従業員給与</t>
    <rPh sb="0" eb="3">
      <t>ジュウギョウイン</t>
    </rPh>
    <rPh sb="3" eb="5">
      <t>キュウヨ</t>
    </rPh>
    <phoneticPr fontId="2"/>
  </si>
  <si>
    <t>単  位</t>
    <rPh sb="0" eb="1">
      <t>タン</t>
    </rPh>
    <rPh sb="3" eb="4">
      <t>クライ</t>
    </rPh>
    <phoneticPr fontId="2"/>
  </si>
  <si>
    <t>項 目</t>
    <rPh sb="0" eb="1">
      <t>コウ</t>
    </rPh>
    <rPh sb="2" eb="3">
      <t>メ</t>
    </rPh>
    <phoneticPr fontId="2"/>
  </si>
  <si>
    <t>年 月 日</t>
    <rPh sb="0" eb="1">
      <t>トシ</t>
    </rPh>
    <rPh sb="2" eb="3">
      <t>ツキ</t>
    </rPh>
    <rPh sb="4" eb="5">
      <t>ヒ</t>
    </rPh>
    <phoneticPr fontId="2"/>
  </si>
  <si>
    <t>他行</t>
    <rPh sb="0" eb="2">
      <t>タコウ</t>
    </rPh>
    <phoneticPr fontId="2"/>
  </si>
  <si>
    <t>手形割引</t>
    <rPh sb="0" eb="2">
      <t>テガタ</t>
    </rPh>
    <rPh sb="2" eb="4">
      <t>ワリビキ</t>
    </rPh>
    <phoneticPr fontId="2"/>
  </si>
  <si>
    <t>人件費</t>
    <rPh sb="0" eb="3">
      <t>ジンケンヒ</t>
    </rPh>
    <phoneticPr fontId="2"/>
  </si>
  <si>
    <t>2021.12ver</t>
    <phoneticPr fontId="2"/>
  </si>
  <si>
    <t>●●産業</t>
    <rPh sb="2" eb="4">
      <t>サンギョウ</t>
    </rPh>
    <phoneticPr fontId="2"/>
  </si>
  <si>
    <t>△△商事</t>
    <rPh sb="2" eb="4">
      <t>ショウジ</t>
    </rPh>
    <phoneticPr fontId="2"/>
  </si>
  <si>
    <t>××製作所</t>
    <rPh sb="2" eb="5">
      <t>セイサクショ</t>
    </rPh>
    <phoneticPr fontId="2"/>
  </si>
  <si>
    <t>●●銀行</t>
    <rPh sb="2" eb="4">
      <t>ギンコウ</t>
    </rPh>
    <phoneticPr fontId="2"/>
  </si>
  <si>
    <t>△△信用金庫</t>
    <rPh sb="2" eb="4">
      <t>シンヨウ</t>
    </rPh>
    <rPh sb="4" eb="6">
      <t>キンコ</t>
    </rPh>
    <phoneticPr fontId="2"/>
  </si>
  <si>
    <t>株式会社○○製作所</t>
    <rPh sb="0" eb="2">
      <t>カブシキ</t>
    </rPh>
    <rPh sb="2" eb="4">
      <t>カイシャ</t>
    </rPh>
    <rPh sb="6" eb="9">
      <t>セイサクショ</t>
    </rPh>
    <phoneticPr fontId="2"/>
  </si>
  <si>
    <t>支払利息・割引料</t>
    <rPh sb="0" eb="2">
      <t>シハライ</t>
    </rPh>
    <rPh sb="2" eb="4">
      <t>リソク</t>
    </rPh>
    <rPh sb="5" eb="8">
      <t>ワリビキリョウ</t>
    </rPh>
    <phoneticPr fontId="2"/>
  </si>
  <si>
    <t>売上
売掛金
現金回収</t>
    <rPh sb="0" eb="2">
      <t>ウリアゲ</t>
    </rPh>
    <rPh sb="3" eb="5">
      <t>ウリカケ</t>
    </rPh>
    <rPh sb="5" eb="6">
      <t>キン</t>
    </rPh>
    <rPh sb="7" eb="9">
      <t>ゲンキン</t>
    </rPh>
    <rPh sb="9" eb="11">
      <t>カイシュウ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</si>
</sst>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b/>
      <sz val="9"/>
      <color indexed="12"/>
      <name val="Meiryo UI"/>
      <family val="3"/>
      <charset val="128"/>
    </font>
    <font>
      <sz val="8"/>
      <color indexed="9"/>
      <name val="Meiryo UI"/>
      <family val="3"/>
      <charset val="128"/>
    </font>
    <font>
      <sz val="8"/>
      <color indexed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2">
    <xf numFmtId="0" fontId="0" fillId="0" borderId="0" xfId="0"/>
    <xf numFmtId="38" fontId="3" fillId="0" borderId="0" xfId="1" applyFont="1" applyFill="1" applyBorder="1" applyAlignment="1" applyProtection="1">
      <alignment vertical="center"/>
    </xf>
    <xf numFmtId="176" fontId="3" fillId="0" borderId="0" xfId="1" applyNumberFormat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38" fontId="3" fillId="0" borderId="0" xfId="1" applyFont="1" applyFill="1" applyBorder="1" applyAlignment="1" applyProtection="1">
      <alignment horizontal="distributed" vertical="center"/>
    </xf>
    <xf numFmtId="14" fontId="3" fillId="0" borderId="0" xfId="1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38" fontId="3" fillId="0" borderId="0" xfId="1" applyFont="1" applyFill="1" applyAlignment="1" applyProtection="1">
      <alignment vertical="center"/>
    </xf>
    <xf numFmtId="38" fontId="5" fillId="0" borderId="0" xfId="1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3" fillId="2" borderId="3" xfId="0" applyNumberFormat="1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 vertical="center"/>
    </xf>
    <xf numFmtId="38" fontId="5" fillId="0" borderId="0" xfId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38" fontId="3" fillId="2" borderId="5" xfId="1" applyFont="1" applyFill="1" applyBorder="1" applyAlignment="1" applyProtection="1">
      <alignment horizontal="center" vertical="center"/>
    </xf>
    <xf numFmtId="38" fontId="3" fillId="0" borderId="6" xfId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vertical="center"/>
    </xf>
    <xf numFmtId="176" fontId="3" fillId="2" borderId="8" xfId="0" applyNumberFormat="1" applyFont="1" applyFill="1" applyBorder="1" applyAlignment="1" applyProtection="1">
      <alignment vertical="center" shrinkToFit="1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2" borderId="5" xfId="1" applyFont="1" applyFill="1" applyBorder="1" applyAlignment="1" applyProtection="1">
      <alignment vertical="center"/>
    </xf>
    <xf numFmtId="38" fontId="3" fillId="2" borderId="9" xfId="1" applyFont="1" applyFill="1" applyBorder="1" applyAlignment="1" applyProtection="1">
      <alignment vertical="center"/>
    </xf>
    <xf numFmtId="38" fontId="3" fillId="0" borderId="10" xfId="1" applyFont="1" applyFill="1" applyBorder="1" applyAlignment="1" applyProtection="1">
      <alignment vertical="center"/>
      <protection locked="0"/>
    </xf>
    <xf numFmtId="38" fontId="3" fillId="0" borderId="4" xfId="1" applyFont="1" applyFill="1" applyBorder="1" applyAlignment="1" applyProtection="1">
      <alignment vertical="center"/>
      <protection locked="0"/>
    </xf>
    <xf numFmtId="38" fontId="3" fillId="2" borderId="4" xfId="1" applyFont="1" applyFill="1" applyBorder="1" applyAlignment="1" applyProtection="1">
      <alignment vertical="center"/>
    </xf>
    <xf numFmtId="38" fontId="3" fillId="0" borderId="11" xfId="1" applyFont="1" applyFill="1" applyBorder="1" applyAlignment="1" applyProtection="1">
      <alignment vertical="center"/>
      <protection locked="0"/>
    </xf>
    <xf numFmtId="38" fontId="3" fillId="0" borderId="12" xfId="1" applyFont="1" applyFill="1" applyBorder="1" applyAlignment="1" applyProtection="1">
      <alignment vertical="center"/>
      <protection locked="0"/>
    </xf>
    <xf numFmtId="38" fontId="3" fillId="2" borderId="12" xfId="1" applyFont="1" applyFill="1" applyBorder="1" applyAlignment="1" applyProtection="1">
      <alignment vertical="center"/>
    </xf>
    <xf numFmtId="38" fontId="3" fillId="0" borderId="13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3" fillId="2" borderId="6" xfId="1" applyFont="1" applyFill="1" applyBorder="1" applyAlignment="1" applyProtection="1">
      <alignment vertical="center"/>
    </xf>
    <xf numFmtId="38" fontId="3" fillId="0" borderId="5" xfId="1" applyFont="1" applyFill="1" applyBorder="1" applyAlignment="1" applyProtection="1">
      <alignment vertical="center"/>
      <protection locked="0"/>
    </xf>
    <xf numFmtId="38" fontId="3" fillId="0" borderId="9" xfId="1" applyFont="1" applyFill="1" applyBorder="1" applyAlignment="1" applyProtection="1">
      <alignment vertical="center"/>
      <protection locked="0"/>
    </xf>
    <xf numFmtId="38" fontId="3" fillId="0" borderId="1" xfId="1" applyFont="1" applyFill="1" applyBorder="1" applyAlignment="1" applyProtection="1">
      <alignment vertical="center"/>
      <protection locked="0"/>
    </xf>
    <xf numFmtId="38" fontId="3" fillId="2" borderId="1" xfId="1" applyFont="1" applyFill="1" applyBorder="1" applyAlignment="1" applyProtection="1">
      <alignment vertical="center"/>
    </xf>
    <xf numFmtId="38" fontId="3" fillId="0" borderId="3" xfId="1" applyFont="1" applyFill="1" applyBorder="1" applyAlignment="1" applyProtection="1">
      <alignment vertical="center"/>
      <protection locked="0"/>
    </xf>
    <xf numFmtId="38" fontId="3" fillId="2" borderId="14" xfId="1" applyFont="1" applyFill="1" applyBorder="1" applyAlignment="1" applyProtection="1">
      <alignment vertical="center"/>
    </xf>
    <xf numFmtId="38" fontId="3" fillId="0" borderId="15" xfId="1" applyFont="1" applyFill="1" applyBorder="1" applyAlignment="1" applyProtection="1">
      <alignment vertical="center"/>
      <protection locked="0"/>
    </xf>
    <xf numFmtId="38" fontId="3" fillId="0" borderId="16" xfId="1" applyFont="1" applyFill="1" applyBorder="1" applyAlignment="1" applyProtection="1">
      <alignment vertical="center"/>
      <protection locked="0"/>
    </xf>
    <xf numFmtId="38" fontId="3" fillId="2" borderId="16" xfId="1" applyFont="1" applyFill="1" applyBorder="1" applyAlignment="1" applyProtection="1">
      <alignment vertical="center"/>
    </xf>
    <xf numFmtId="38" fontId="3" fillId="2" borderId="17" xfId="1" applyFont="1" applyFill="1" applyBorder="1" applyAlignment="1" applyProtection="1">
      <alignment vertical="center"/>
    </xf>
    <xf numFmtId="38" fontId="3" fillId="2" borderId="18" xfId="1" applyFont="1" applyFill="1" applyBorder="1" applyAlignment="1" applyProtection="1">
      <alignment vertical="center"/>
    </xf>
    <xf numFmtId="38" fontId="3" fillId="0" borderId="17" xfId="1" applyFont="1" applyFill="1" applyBorder="1" applyAlignment="1" applyProtection="1">
      <alignment vertical="center"/>
      <protection locked="0"/>
    </xf>
    <xf numFmtId="38" fontId="3" fillId="0" borderId="18" xfId="1" applyFont="1" applyFill="1" applyBorder="1" applyAlignment="1" applyProtection="1">
      <alignment vertical="center"/>
      <protection locked="0"/>
    </xf>
    <xf numFmtId="38" fontId="3" fillId="0" borderId="19" xfId="1" applyFont="1" applyFill="1" applyBorder="1" applyAlignment="1" applyProtection="1">
      <alignment vertical="center"/>
      <protection locked="0"/>
    </xf>
    <xf numFmtId="38" fontId="3" fillId="0" borderId="20" xfId="1" applyFont="1" applyFill="1" applyBorder="1" applyAlignment="1" applyProtection="1">
      <alignment vertical="center"/>
      <protection locked="0"/>
    </xf>
    <xf numFmtId="38" fontId="3" fillId="2" borderId="20" xfId="1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horizontal="left" vertical="center" indent="1"/>
    </xf>
    <xf numFmtId="0" fontId="3" fillId="2" borderId="22" xfId="0" applyFont="1" applyFill="1" applyBorder="1" applyAlignment="1" applyProtection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 inden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38" fontId="3" fillId="2" borderId="10" xfId="1" applyFont="1" applyFill="1" applyBorder="1" applyAlignment="1" applyProtection="1">
      <alignment vertical="center"/>
    </xf>
    <xf numFmtId="38" fontId="3" fillId="2" borderId="13" xfId="1" applyFont="1" applyFill="1" applyBorder="1" applyAlignment="1" applyProtection="1">
      <alignment vertical="center"/>
    </xf>
    <xf numFmtId="38" fontId="3" fillId="2" borderId="23" xfId="1" applyFont="1" applyFill="1" applyBorder="1" applyAlignment="1" applyProtection="1">
      <alignment vertical="center"/>
    </xf>
    <xf numFmtId="38" fontId="3" fillId="2" borderId="24" xfId="1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horizontal="left" vertical="center" indent="1"/>
    </xf>
    <xf numFmtId="0" fontId="3" fillId="2" borderId="21" xfId="0" applyFont="1" applyFill="1" applyBorder="1" applyAlignment="1" applyProtection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 indent="1"/>
    </xf>
    <xf numFmtId="38" fontId="3" fillId="0" borderId="0" xfId="1" applyFont="1" applyFill="1" applyAlignment="1" applyProtection="1">
      <alignment horizontal="right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left" vertical="center" indent="1" shrinkToFit="1"/>
      <protection locked="0"/>
    </xf>
    <xf numFmtId="0" fontId="3" fillId="0" borderId="22" xfId="0" applyFont="1" applyFill="1" applyBorder="1" applyAlignment="1" applyProtection="1">
      <alignment horizontal="left" vertical="center" indent="1" shrinkToFit="1"/>
      <protection locked="0"/>
    </xf>
    <xf numFmtId="0" fontId="3" fillId="0" borderId="17" xfId="0" applyFont="1" applyFill="1" applyBorder="1" applyAlignment="1" applyProtection="1">
      <alignment horizontal="left" vertical="center" indent="1" shrinkToFit="1"/>
      <protection locked="0"/>
    </xf>
    <xf numFmtId="0" fontId="3" fillId="2" borderId="25" xfId="0" applyFont="1" applyFill="1" applyBorder="1" applyAlignment="1" applyProtection="1">
      <alignment horizontal="right" vertical="center" indent="1"/>
    </xf>
    <xf numFmtId="0" fontId="3" fillId="2" borderId="7" xfId="0" applyFont="1" applyFill="1" applyBorder="1" applyAlignment="1" applyProtection="1">
      <alignment horizontal="right" vertical="center" indent="1"/>
    </xf>
    <xf numFmtId="0" fontId="3" fillId="2" borderId="19" xfId="0" applyFont="1" applyFill="1" applyBorder="1" applyAlignment="1" applyProtection="1">
      <alignment horizontal="right" vertical="center" indent="1"/>
    </xf>
    <xf numFmtId="176" fontId="3" fillId="2" borderId="2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center" indent="1"/>
    </xf>
    <xf numFmtId="0" fontId="3" fillId="2" borderId="25" xfId="0" applyFont="1" applyFill="1" applyBorder="1" applyAlignment="1" applyProtection="1">
      <alignment horizontal="left" vertical="center" indent="1"/>
    </xf>
    <xf numFmtId="0" fontId="3" fillId="2" borderId="7" xfId="0" applyFont="1" applyFill="1" applyBorder="1" applyAlignment="1" applyProtection="1">
      <alignment horizontal="left" vertical="center" indent="1"/>
    </xf>
    <xf numFmtId="0" fontId="3" fillId="2" borderId="4" xfId="0" applyFont="1" applyFill="1" applyBorder="1" applyAlignment="1" applyProtection="1">
      <alignment vertical="center" textRotation="255"/>
    </xf>
    <xf numFmtId="0" fontId="3" fillId="2" borderId="14" xfId="0" applyFont="1" applyFill="1" applyBorder="1" applyAlignment="1" applyProtection="1">
      <alignment vertical="center" textRotation="255"/>
    </xf>
    <xf numFmtId="0" fontId="3" fillId="2" borderId="12" xfId="0" applyFont="1" applyFill="1" applyBorder="1" applyAlignment="1" applyProtection="1">
      <alignment vertical="center" textRotation="255"/>
    </xf>
    <xf numFmtId="0" fontId="3" fillId="2" borderId="16" xfId="0" applyFont="1" applyFill="1" applyBorder="1" applyAlignment="1" applyProtection="1">
      <alignment vertical="center" textRotation="255"/>
    </xf>
    <xf numFmtId="0" fontId="3" fillId="2" borderId="26" xfId="0" applyFont="1" applyFill="1" applyBorder="1" applyAlignment="1" applyProtection="1">
      <alignment vertical="center" textRotation="255"/>
    </xf>
    <xf numFmtId="0" fontId="3" fillId="2" borderId="20" xfId="0" applyFont="1" applyFill="1" applyBorder="1" applyAlignment="1" applyProtection="1">
      <alignment horizontal="left" vertical="center" wrapText="1" indent="1" shrinkToFit="1"/>
    </xf>
    <xf numFmtId="0" fontId="3" fillId="2" borderId="9" xfId="0" applyFont="1" applyFill="1" applyBorder="1" applyAlignment="1">
      <alignment horizontal="left" vertical="center" indent="1" shrinkToFit="1"/>
    </xf>
    <xf numFmtId="0" fontId="3" fillId="2" borderId="1" xfId="0" applyFont="1" applyFill="1" applyBorder="1" applyAlignment="1">
      <alignment horizontal="left" vertical="center" indent="1" shrinkToFit="1"/>
    </xf>
    <xf numFmtId="0" fontId="3" fillId="0" borderId="27" xfId="0" applyFont="1" applyFill="1" applyBorder="1" applyAlignment="1" applyProtection="1">
      <alignment horizontal="left" vertical="center" indent="1" shrinkToFit="1"/>
      <protection locked="0"/>
    </xf>
    <xf numFmtId="0" fontId="3" fillId="0" borderId="10" xfId="0" applyFont="1" applyFill="1" applyBorder="1" applyAlignment="1" applyProtection="1">
      <alignment horizontal="left" vertical="center" indent="1" shrinkToFit="1"/>
      <protection locked="0"/>
    </xf>
    <xf numFmtId="0" fontId="3" fillId="0" borderId="28" xfId="0" applyFont="1" applyBorder="1" applyAlignment="1" applyProtection="1">
      <alignment horizontal="left" vertical="center" indent="1" shrinkToFit="1"/>
      <protection locked="0"/>
    </xf>
    <xf numFmtId="0" fontId="3" fillId="0" borderId="11" xfId="0" applyFont="1" applyBorder="1" applyAlignment="1" applyProtection="1">
      <alignment horizontal="left" vertical="center" indent="1" shrinkToFit="1"/>
      <protection locked="0"/>
    </xf>
    <xf numFmtId="0" fontId="3" fillId="0" borderId="29" xfId="0" applyFont="1" applyBorder="1" applyAlignment="1" applyProtection="1">
      <alignment horizontal="left" vertical="center" indent="1" shrinkToFit="1"/>
      <protection locked="0"/>
    </xf>
    <xf numFmtId="0" fontId="3" fillId="0" borderId="13" xfId="0" applyFont="1" applyBorder="1" applyAlignment="1" applyProtection="1">
      <alignment horizontal="left" vertical="center" indent="1" shrinkToFit="1"/>
      <protection locked="0"/>
    </xf>
    <xf numFmtId="0" fontId="3" fillId="2" borderId="20" xfId="0" applyFont="1" applyFill="1" applyBorder="1" applyAlignment="1" applyProtection="1">
      <alignment horizontal="left" vertical="center" wrapText="1" indent="1"/>
    </xf>
    <xf numFmtId="0" fontId="3" fillId="2" borderId="9" xfId="0" applyFont="1" applyFill="1" applyBorder="1" applyAlignment="1">
      <alignment horizontal="left" vertical="center" indent="1"/>
    </xf>
    <xf numFmtId="0" fontId="3" fillId="2" borderId="24" xfId="0" applyFont="1" applyFill="1" applyBorder="1" applyAlignment="1">
      <alignment horizontal="left" vertical="center" indent="1"/>
    </xf>
    <xf numFmtId="0" fontId="3" fillId="2" borderId="30" xfId="0" applyFont="1" applyFill="1" applyBorder="1" applyAlignment="1" applyProtection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26" xfId="0" applyFont="1" applyFill="1" applyBorder="1" applyAlignment="1" applyProtection="1">
      <alignment horizontal="left" vertical="center" indent="1"/>
    </xf>
    <xf numFmtId="0" fontId="3" fillId="2" borderId="13" xfId="0" applyFont="1" applyFill="1" applyBorder="1" applyAlignment="1">
      <alignment horizontal="left" vertical="center" indent="1"/>
    </xf>
    <xf numFmtId="0" fontId="3" fillId="2" borderId="22" xfId="0" applyFont="1" applyFill="1" applyBorder="1" applyAlignment="1" applyProtection="1">
      <alignment horizontal="left" vertical="center" indent="1"/>
    </xf>
    <xf numFmtId="0" fontId="3" fillId="2" borderId="17" xfId="0" applyFont="1" applyFill="1" applyBorder="1" applyAlignment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 indent="1"/>
    </xf>
    <xf numFmtId="0" fontId="3" fillId="2" borderId="18" xfId="0" applyFont="1" applyFill="1" applyBorder="1" applyAlignment="1" applyProtection="1">
      <alignment horizontal="left" vertical="center" indent="1"/>
    </xf>
    <xf numFmtId="0" fontId="3" fillId="2" borderId="31" xfId="0" applyFont="1" applyFill="1" applyBorder="1" applyAlignment="1" applyProtection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17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0" fontId="3" fillId="0" borderId="30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34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0" borderId="26" xfId="0" applyFont="1" applyFill="1" applyBorder="1" applyAlignment="1" applyProtection="1">
      <alignment horizontal="left" vertical="center" indent="1"/>
      <protection locked="0"/>
    </xf>
    <xf numFmtId="0" fontId="3" fillId="0" borderId="13" xfId="0" applyFont="1" applyFill="1" applyBorder="1" applyAlignment="1" applyProtection="1">
      <alignment horizontal="left" vertical="center" indent="1"/>
      <protection locked="0"/>
    </xf>
    <xf numFmtId="0" fontId="3" fillId="2" borderId="21" xfId="0" applyFont="1" applyFill="1" applyBorder="1" applyAlignment="1" applyProtection="1">
      <alignment horizontal="left" vertical="center" indent="1"/>
    </xf>
    <xf numFmtId="0" fontId="3" fillId="2" borderId="33" xfId="0" applyFont="1" applyFill="1" applyBorder="1" applyAlignment="1" applyProtection="1">
      <alignment vertical="center" textRotation="255"/>
    </xf>
    <xf numFmtId="0" fontId="3" fillId="2" borderId="6" xfId="0" applyFont="1" applyFill="1" applyBorder="1" applyAlignment="1" applyProtection="1">
      <alignment vertical="center" textRotation="255"/>
    </xf>
    <xf numFmtId="0" fontId="3" fillId="2" borderId="31" xfId="0" applyFont="1" applyFill="1" applyBorder="1" applyAlignment="1">
      <alignment horizontal="left" vertical="center" indent="1"/>
    </xf>
    <xf numFmtId="0" fontId="3" fillId="2" borderId="33" xfId="0" applyFont="1" applyFill="1" applyBorder="1" applyAlignment="1" applyProtection="1">
      <alignment horizontal="left" vertical="center" indent="1"/>
    </xf>
    <xf numFmtId="0" fontId="3" fillId="2" borderId="15" xfId="0" applyFont="1" applyFill="1" applyBorder="1" applyAlignment="1">
      <alignment horizontal="left" vertical="center" indent="1"/>
    </xf>
    <xf numFmtId="0" fontId="3" fillId="2" borderId="26" xfId="0" applyFont="1" applyFill="1" applyBorder="1" applyAlignment="1">
      <alignment horizontal="left" vertical="center" indent="1"/>
    </xf>
    <xf numFmtId="0" fontId="3" fillId="0" borderId="25" xfId="0" applyFont="1" applyFill="1" applyBorder="1" applyAlignment="1" applyProtection="1">
      <alignment horizontal="left" vertical="center" indent="1" shrinkToFit="1"/>
      <protection locked="0"/>
    </xf>
    <xf numFmtId="0" fontId="3" fillId="0" borderId="7" xfId="0" applyFont="1" applyFill="1" applyBorder="1" applyAlignment="1" applyProtection="1">
      <alignment horizontal="left" vertical="center" indent="1" shrinkToFit="1"/>
      <protection locked="0"/>
    </xf>
    <xf numFmtId="0" fontId="3" fillId="0" borderId="19" xfId="0" applyFont="1" applyBorder="1" applyAlignment="1" applyProtection="1">
      <alignment horizontal="left" vertical="center" indent="1" shrinkToFit="1"/>
      <protection locked="0"/>
    </xf>
    <xf numFmtId="0" fontId="3" fillId="0" borderId="24" xfId="0" applyFont="1" applyFill="1" applyBorder="1" applyAlignment="1" applyProtection="1">
      <alignment horizontal="left" vertical="center" indent="1" shrinkToFit="1"/>
      <protection locked="0"/>
    </xf>
    <xf numFmtId="0" fontId="3" fillId="0" borderId="23" xfId="0" applyFont="1" applyFill="1" applyBorder="1" applyAlignment="1" applyProtection="1">
      <alignment horizontal="left" vertical="center" indent="1" shrinkToFit="1"/>
      <protection locked="0"/>
    </xf>
    <xf numFmtId="0" fontId="3" fillId="0" borderId="32" xfId="0" applyFont="1" applyBorder="1" applyAlignment="1" applyProtection="1">
      <alignment horizontal="left" vertical="center" indent="1" shrinkToFit="1"/>
      <protection locked="0"/>
    </xf>
    <xf numFmtId="0" fontId="3" fillId="2" borderId="25" xfId="0" applyFont="1" applyFill="1" applyBorder="1" applyAlignment="1" applyProtection="1">
      <alignment horizontal="left" vertical="center" indent="1" shrinkToFit="1"/>
    </xf>
    <xf numFmtId="0" fontId="3" fillId="2" borderId="7" xfId="0" applyFont="1" applyFill="1" applyBorder="1" applyAlignment="1" applyProtection="1">
      <alignment horizontal="left" vertical="center" indent="1" shrinkToFit="1"/>
    </xf>
    <xf numFmtId="0" fontId="3" fillId="2" borderId="19" xfId="0" applyFont="1" applyFill="1" applyBorder="1" applyAlignment="1">
      <alignment horizontal="left" vertical="center" indent="1" shrinkToFit="1"/>
    </xf>
    <xf numFmtId="0" fontId="3" fillId="2" borderId="24" xfId="0" applyFont="1" applyFill="1" applyBorder="1" applyAlignment="1" applyProtection="1">
      <alignment horizontal="left" vertical="center" indent="1" shrinkToFit="1"/>
    </xf>
    <xf numFmtId="0" fontId="3" fillId="2" borderId="23" xfId="0" applyFont="1" applyFill="1" applyBorder="1" applyAlignment="1" applyProtection="1">
      <alignment horizontal="left" vertical="center" indent="1" shrinkToFit="1"/>
    </xf>
    <xf numFmtId="0" fontId="3" fillId="2" borderId="32" xfId="0" applyFont="1" applyFill="1" applyBorder="1" applyAlignment="1">
      <alignment horizontal="left" vertical="center" indent="1" shrinkToFit="1"/>
    </xf>
    <xf numFmtId="0" fontId="3" fillId="2" borderId="9" xfId="0" applyFont="1" applyFill="1" applyBorder="1" applyAlignment="1" applyProtection="1">
      <alignment vertical="center" textRotation="255"/>
    </xf>
    <xf numFmtId="0" fontId="3" fillId="2" borderId="33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9525</xdr:colOff>
      <xdr:row>5</xdr:row>
      <xdr:rowOff>0</xdr:rowOff>
    </xdr:to>
    <xdr:sp macro="" textlink="">
      <xdr:nvSpPr>
        <xdr:cNvPr id="6156" name="Line 4"/>
        <xdr:cNvSpPr>
          <a:spLocks noChangeShapeType="1"/>
        </xdr:cNvSpPr>
      </xdr:nvSpPr>
      <xdr:spPr bwMode="auto">
        <a:xfrm>
          <a:off x="19050" y="466725"/>
          <a:ext cx="286702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5</xdr:col>
      <xdr:colOff>9525</xdr:colOff>
      <xdr:row>5</xdr:row>
      <xdr:rowOff>0</xdr:rowOff>
    </xdr:to>
    <xdr:sp macro="" textlink="">
      <xdr:nvSpPr>
        <xdr:cNvPr id="1082" name="Line 4"/>
        <xdr:cNvSpPr>
          <a:spLocks noChangeShapeType="1"/>
        </xdr:cNvSpPr>
      </xdr:nvSpPr>
      <xdr:spPr bwMode="auto">
        <a:xfrm>
          <a:off x="19050" y="466725"/>
          <a:ext cx="286702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D67"/>
  <sheetViews>
    <sheetView zoomScaleNormal="100" workbookViewId="0">
      <pane xSplit="5" ySplit="6" topLeftCell="F7" activePane="bottomRight" state="frozen"/>
      <selection pane="topRight" activeCell="E1" sqref="E1"/>
      <selection pane="bottomLeft" activeCell="A7" sqref="A7"/>
      <selection pane="bottomRight" activeCell="F11" sqref="F11"/>
    </sheetView>
  </sheetViews>
  <sheetFormatPr defaultRowHeight="12.6" customHeight="1"/>
  <cols>
    <col min="1" max="2" width="3.125" style="12" customWidth="1"/>
    <col min="3" max="3" width="9.5" style="12" customWidth="1"/>
    <col min="4" max="5" width="11" style="12" customWidth="1"/>
    <col min="6" max="6" width="12.25" style="12" customWidth="1"/>
    <col min="7" max="18" width="12.25" style="16" customWidth="1"/>
    <col min="19" max="19" width="12.25" style="17" customWidth="1"/>
    <col min="20" max="21" width="12.25" style="18" customWidth="1"/>
    <col min="22" max="27" width="12.25" style="19" customWidth="1"/>
    <col min="28" max="30" width="12.25" style="20" customWidth="1"/>
    <col min="31" max="37" width="12.25" style="12" customWidth="1"/>
    <col min="38" max="16384" width="9" style="12"/>
  </cols>
  <sheetData>
    <row r="1" spans="1:30" s="7" customFormat="1" ht="12.6" customHeight="1">
      <c r="A1" s="72" t="s">
        <v>27</v>
      </c>
      <c r="B1" s="72"/>
      <c r="C1" s="73" t="s">
        <v>52</v>
      </c>
      <c r="D1" s="74"/>
      <c r="E1" s="74"/>
      <c r="F1" s="7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>
        <f ca="1">TODAY()</f>
        <v>44572</v>
      </c>
      <c r="S1" s="3"/>
      <c r="T1" s="4"/>
      <c r="U1" s="4"/>
      <c r="V1" s="5"/>
      <c r="W1" s="5"/>
      <c r="X1" s="5"/>
      <c r="Y1" s="5"/>
      <c r="Z1" s="5"/>
      <c r="AA1" s="5"/>
      <c r="AB1" s="6"/>
      <c r="AC1" s="6"/>
      <c r="AD1" s="6"/>
    </row>
    <row r="2" spans="1:30" s="7" customFormat="1" ht="12.6" customHeight="1">
      <c r="A2" s="72" t="s">
        <v>40</v>
      </c>
      <c r="B2" s="72"/>
      <c r="C2" s="8" t="s">
        <v>33</v>
      </c>
      <c r="D2" s="9"/>
      <c r="J2" s="10"/>
      <c r="K2" s="10"/>
      <c r="L2" s="10"/>
      <c r="M2" s="10"/>
      <c r="N2" s="10"/>
      <c r="O2" s="11"/>
      <c r="P2" s="1"/>
      <c r="Q2" s="1"/>
      <c r="R2" s="1"/>
      <c r="S2" s="3"/>
      <c r="T2" s="4"/>
      <c r="U2" s="4"/>
      <c r="V2" s="5"/>
      <c r="W2" s="5"/>
      <c r="X2" s="5"/>
      <c r="Y2" s="5"/>
      <c r="Z2" s="5"/>
      <c r="AA2" s="5"/>
      <c r="AB2" s="6"/>
      <c r="AC2" s="6"/>
      <c r="AD2" s="6"/>
    </row>
    <row r="3" spans="1:30" ht="12.6" customHeight="1" thickBot="1">
      <c r="E3" s="13"/>
      <c r="F3" s="13"/>
      <c r="G3" s="14"/>
      <c r="H3" s="15"/>
      <c r="I3" s="1"/>
    </row>
    <row r="4" spans="1:30" s="26" customFormat="1" ht="12.6" customHeight="1" thickTop="1" thickBot="1">
      <c r="A4" s="76" t="s">
        <v>42</v>
      </c>
      <c r="B4" s="77"/>
      <c r="C4" s="77"/>
      <c r="D4" s="77"/>
      <c r="E4" s="78"/>
      <c r="F4" s="21">
        <v>44561</v>
      </c>
      <c r="G4" s="22">
        <f>IF(F4="","",EOMONTH($F$4,1))</f>
        <v>44592</v>
      </c>
      <c r="H4" s="23">
        <f>IF(F4="","",EOMONTH($F$4,2))</f>
        <v>44620</v>
      </c>
      <c r="I4" s="23">
        <f>IF(F4="","",EOMONTH($F$4,3))</f>
        <v>44651</v>
      </c>
      <c r="J4" s="23">
        <f>IF(F4="","",EOMONTH($F$4,4))</f>
        <v>44681</v>
      </c>
      <c r="K4" s="23">
        <f>IF(F4="","",EOMONTH($F$4,5))</f>
        <v>44712</v>
      </c>
      <c r="L4" s="23">
        <f>IF(F4="","",EOMONTH($F$4,6))</f>
        <v>44742</v>
      </c>
      <c r="M4" s="23">
        <f>IF(F4="","",EOMONTH($F$4,7))</f>
        <v>44773</v>
      </c>
      <c r="N4" s="23">
        <f>IF(F4="","",EOMONTH($F$4,8))</f>
        <v>44804</v>
      </c>
      <c r="O4" s="23">
        <f>IF(F4="","",EOMONTH($F$4,9))</f>
        <v>44834</v>
      </c>
      <c r="P4" s="23">
        <f>IF(F4="","",EOMONTH($F$4,10))</f>
        <v>44865</v>
      </c>
      <c r="Q4" s="23">
        <f>IF(F4="","",EOMONTH($F$4,11))</f>
        <v>44895</v>
      </c>
      <c r="R4" s="79" t="s">
        <v>28</v>
      </c>
      <c r="S4" s="24"/>
      <c r="T4" s="18"/>
      <c r="U4" s="18"/>
      <c r="V4" s="18"/>
      <c r="W4" s="18"/>
      <c r="X4" s="18"/>
      <c r="Y4" s="18"/>
      <c r="Z4" s="18"/>
      <c r="AA4" s="18"/>
      <c r="AB4" s="25"/>
      <c r="AC4" s="25"/>
      <c r="AD4" s="25"/>
    </row>
    <row r="5" spans="1:30" ht="12.6" customHeight="1" thickTop="1" thickBot="1">
      <c r="A5" s="81" t="s">
        <v>41</v>
      </c>
      <c r="B5" s="81"/>
      <c r="C5" s="81"/>
      <c r="D5" s="81"/>
      <c r="E5" s="81"/>
      <c r="F5" s="27" t="s">
        <v>29</v>
      </c>
      <c r="G5" s="28" t="s">
        <v>34</v>
      </c>
      <c r="H5" s="28" t="s">
        <v>34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8" t="s">
        <v>34</v>
      </c>
      <c r="R5" s="80"/>
    </row>
    <row r="6" spans="1:30" ht="12.6" customHeight="1" thickTop="1" thickBot="1">
      <c r="A6" s="82" t="s">
        <v>30</v>
      </c>
      <c r="B6" s="83"/>
      <c r="C6" s="83"/>
      <c r="D6" s="29"/>
      <c r="E6" s="30">
        <f>IF(F4="","",EOMONTH(F4,-1))</f>
        <v>44530</v>
      </c>
      <c r="F6" s="31">
        <v>35000</v>
      </c>
      <c r="G6" s="32">
        <f>IF(F66&lt;&gt;0,F66,0)</f>
        <v>24817</v>
      </c>
      <c r="H6" s="33">
        <f t="shared" ref="H6:Q6" si="0">IF(G21&lt;&gt;0,G66,0)</f>
        <v>28634</v>
      </c>
      <c r="I6" s="33">
        <f t="shared" si="0"/>
        <v>16951</v>
      </c>
      <c r="J6" s="33">
        <f t="shared" si="0"/>
        <v>14768</v>
      </c>
      <c r="K6" s="33">
        <f t="shared" si="0"/>
        <v>36085</v>
      </c>
      <c r="L6" s="33">
        <f t="shared" si="0"/>
        <v>39852</v>
      </c>
      <c r="M6" s="33">
        <f t="shared" si="0"/>
        <v>29619</v>
      </c>
      <c r="N6" s="33">
        <f t="shared" si="0"/>
        <v>22386</v>
      </c>
      <c r="O6" s="33">
        <f t="shared" si="0"/>
        <v>11153</v>
      </c>
      <c r="P6" s="33">
        <f t="shared" si="0"/>
        <v>11920</v>
      </c>
      <c r="Q6" s="33">
        <f t="shared" si="0"/>
        <v>11687</v>
      </c>
      <c r="R6" s="33"/>
    </row>
    <row r="7" spans="1:30" ht="12.6" customHeight="1" thickTop="1">
      <c r="A7" s="84" t="s">
        <v>0</v>
      </c>
      <c r="B7" s="84" t="s">
        <v>1</v>
      </c>
      <c r="C7" s="89" t="s">
        <v>54</v>
      </c>
      <c r="D7" s="92" t="s">
        <v>47</v>
      </c>
      <c r="E7" s="93"/>
      <c r="F7" s="34">
        <v>10000</v>
      </c>
      <c r="G7" s="35">
        <v>10000</v>
      </c>
      <c r="H7" s="35">
        <v>8000</v>
      </c>
      <c r="I7" s="35">
        <v>10000</v>
      </c>
      <c r="J7" s="35">
        <v>10000</v>
      </c>
      <c r="K7" s="35">
        <v>15000</v>
      </c>
      <c r="L7" s="35">
        <v>12000</v>
      </c>
      <c r="M7" s="35">
        <v>10000</v>
      </c>
      <c r="N7" s="35">
        <v>10000</v>
      </c>
      <c r="O7" s="35">
        <v>15000</v>
      </c>
      <c r="P7" s="35">
        <v>12000</v>
      </c>
      <c r="Q7" s="35">
        <v>15000</v>
      </c>
      <c r="R7" s="36">
        <f t="shared" ref="R7:R12" si="1">SUM(F7:Q7)</f>
        <v>137000</v>
      </c>
    </row>
    <row r="8" spans="1:30" ht="12.6" customHeight="1">
      <c r="A8" s="85"/>
      <c r="B8" s="85"/>
      <c r="C8" s="90"/>
      <c r="D8" s="94" t="s">
        <v>48</v>
      </c>
      <c r="E8" s="95"/>
      <c r="F8" s="37">
        <v>12000</v>
      </c>
      <c r="G8" s="38">
        <v>15000</v>
      </c>
      <c r="H8" s="38">
        <v>12000</v>
      </c>
      <c r="I8" s="38">
        <v>12000</v>
      </c>
      <c r="J8" s="38">
        <v>10000</v>
      </c>
      <c r="K8" s="38">
        <v>12000</v>
      </c>
      <c r="L8" s="38">
        <v>10000</v>
      </c>
      <c r="M8" s="38">
        <v>10000</v>
      </c>
      <c r="N8" s="38">
        <v>10000</v>
      </c>
      <c r="O8" s="38">
        <v>10000</v>
      </c>
      <c r="P8" s="38">
        <v>10000</v>
      </c>
      <c r="Q8" s="38">
        <v>10000</v>
      </c>
      <c r="R8" s="39">
        <f t="shared" si="1"/>
        <v>133000</v>
      </c>
    </row>
    <row r="9" spans="1:30" ht="12.6" customHeight="1">
      <c r="A9" s="85"/>
      <c r="B9" s="85"/>
      <c r="C9" s="90"/>
      <c r="D9" s="94" t="s">
        <v>49</v>
      </c>
      <c r="E9" s="95"/>
      <c r="F9" s="37">
        <v>8000</v>
      </c>
      <c r="G9" s="38">
        <v>10000</v>
      </c>
      <c r="H9" s="38">
        <v>8500</v>
      </c>
      <c r="I9" s="38">
        <v>10000</v>
      </c>
      <c r="J9" s="38">
        <v>8000</v>
      </c>
      <c r="K9" s="38">
        <v>10000</v>
      </c>
      <c r="L9" s="38">
        <v>10000</v>
      </c>
      <c r="M9" s="38">
        <v>8000</v>
      </c>
      <c r="N9" s="38">
        <v>10000</v>
      </c>
      <c r="O9" s="38">
        <v>10000</v>
      </c>
      <c r="P9" s="38">
        <v>10000</v>
      </c>
      <c r="Q9" s="38">
        <v>10000</v>
      </c>
      <c r="R9" s="39">
        <f t="shared" si="1"/>
        <v>112500</v>
      </c>
    </row>
    <row r="10" spans="1:30" ht="12.6" customHeight="1">
      <c r="A10" s="85"/>
      <c r="B10" s="85"/>
      <c r="C10" s="90"/>
      <c r="D10" s="94" t="s">
        <v>3</v>
      </c>
      <c r="E10" s="95"/>
      <c r="F10" s="37">
        <v>5000</v>
      </c>
      <c r="G10" s="38">
        <v>5000</v>
      </c>
      <c r="H10" s="38">
        <v>5000</v>
      </c>
      <c r="I10" s="38">
        <v>5000</v>
      </c>
      <c r="J10" s="38">
        <v>3000</v>
      </c>
      <c r="K10" s="38">
        <v>5000</v>
      </c>
      <c r="L10" s="38">
        <v>5000</v>
      </c>
      <c r="M10" s="38">
        <v>4000</v>
      </c>
      <c r="N10" s="38">
        <v>5000</v>
      </c>
      <c r="O10" s="38">
        <v>5000</v>
      </c>
      <c r="P10" s="38">
        <v>5000</v>
      </c>
      <c r="Q10" s="38">
        <v>7000</v>
      </c>
      <c r="R10" s="39">
        <f t="shared" si="1"/>
        <v>59000</v>
      </c>
    </row>
    <row r="11" spans="1:30" ht="12.6" customHeight="1">
      <c r="A11" s="85"/>
      <c r="B11" s="85"/>
      <c r="C11" s="90"/>
      <c r="D11" s="94"/>
      <c r="E11" s="95"/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>
        <f t="shared" si="1"/>
        <v>0</v>
      </c>
    </row>
    <row r="12" spans="1:30" ht="12.6" customHeight="1">
      <c r="A12" s="85"/>
      <c r="B12" s="85"/>
      <c r="C12" s="91"/>
      <c r="D12" s="96"/>
      <c r="E12" s="97"/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>
        <f t="shared" si="1"/>
        <v>0</v>
      </c>
    </row>
    <row r="13" spans="1:30" ht="12.6" customHeight="1">
      <c r="A13" s="86"/>
      <c r="B13" s="86"/>
      <c r="C13" s="81" t="s">
        <v>2</v>
      </c>
      <c r="D13" s="81"/>
      <c r="E13" s="81"/>
      <c r="F13" s="43">
        <v>0</v>
      </c>
      <c r="G13" s="44">
        <v>0</v>
      </c>
      <c r="H13" s="44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6">
        <f t="shared" ref="R13:R65" si="2">SUM(F13:Q13)</f>
        <v>0</v>
      </c>
    </row>
    <row r="14" spans="1:30" ht="12.6" customHeight="1">
      <c r="A14" s="86"/>
      <c r="B14" s="86"/>
      <c r="C14" s="98" t="s">
        <v>44</v>
      </c>
      <c r="D14" s="101" t="s">
        <v>32</v>
      </c>
      <c r="E14" s="102"/>
      <c r="F14" s="47">
        <v>0</v>
      </c>
      <c r="G14" s="35">
        <v>0</v>
      </c>
      <c r="H14" s="35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8">
        <f t="shared" si="2"/>
        <v>0</v>
      </c>
    </row>
    <row r="15" spans="1:30" ht="12.6" customHeight="1">
      <c r="A15" s="86"/>
      <c r="B15" s="86"/>
      <c r="C15" s="99"/>
      <c r="D15" s="103" t="s">
        <v>43</v>
      </c>
      <c r="E15" s="104"/>
      <c r="F15" s="49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1">
        <f t="shared" si="2"/>
        <v>0</v>
      </c>
    </row>
    <row r="16" spans="1:30" ht="12.6" customHeight="1">
      <c r="A16" s="86"/>
      <c r="B16" s="86"/>
      <c r="C16" s="100"/>
      <c r="D16" s="105"/>
      <c r="E16" s="106"/>
      <c r="F16" s="52">
        <f>F14+F15</f>
        <v>0</v>
      </c>
      <c r="G16" s="53">
        <f t="shared" ref="G16:Q16" si="3">G14+G15</f>
        <v>0</v>
      </c>
      <c r="H16" s="53">
        <f t="shared" si="3"/>
        <v>0</v>
      </c>
      <c r="I16" s="53">
        <f t="shared" si="3"/>
        <v>0</v>
      </c>
      <c r="J16" s="53">
        <f t="shared" si="3"/>
        <v>0</v>
      </c>
      <c r="K16" s="53">
        <f t="shared" si="3"/>
        <v>0</v>
      </c>
      <c r="L16" s="53">
        <f t="shared" si="3"/>
        <v>0</v>
      </c>
      <c r="M16" s="53">
        <f t="shared" si="3"/>
        <v>0</v>
      </c>
      <c r="N16" s="53">
        <f t="shared" si="3"/>
        <v>0</v>
      </c>
      <c r="O16" s="53">
        <f t="shared" si="3"/>
        <v>0</v>
      </c>
      <c r="P16" s="53">
        <f t="shared" si="3"/>
        <v>0</v>
      </c>
      <c r="Q16" s="53">
        <f t="shared" si="3"/>
        <v>0</v>
      </c>
      <c r="R16" s="53">
        <f t="shared" si="2"/>
        <v>0</v>
      </c>
    </row>
    <row r="17" spans="1:18" ht="12.6" customHeight="1">
      <c r="A17" s="86"/>
      <c r="B17" s="86"/>
      <c r="C17" s="81" t="s">
        <v>3</v>
      </c>
      <c r="D17" s="81"/>
      <c r="E17" s="81"/>
      <c r="F17" s="43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33">
        <f t="shared" si="2"/>
        <v>0</v>
      </c>
    </row>
    <row r="18" spans="1:18" ht="12.6" customHeight="1">
      <c r="A18" s="86"/>
      <c r="B18" s="88"/>
      <c r="C18" s="107" t="s">
        <v>4</v>
      </c>
      <c r="D18" s="108"/>
      <c r="E18" s="108"/>
      <c r="F18" s="52">
        <f>F7+F8+F9+F10+F11+F12+F13+F16+F17</f>
        <v>35000</v>
      </c>
      <c r="G18" s="52">
        <f t="shared" ref="G18:R18" si="4">G7+G8+G9+G10+G11+G12+G13+G16+G17</f>
        <v>40000</v>
      </c>
      <c r="H18" s="52">
        <f t="shared" si="4"/>
        <v>33500</v>
      </c>
      <c r="I18" s="52">
        <f t="shared" si="4"/>
        <v>37000</v>
      </c>
      <c r="J18" s="52">
        <f t="shared" si="4"/>
        <v>31000</v>
      </c>
      <c r="K18" s="52">
        <f t="shared" si="4"/>
        <v>42000</v>
      </c>
      <c r="L18" s="52">
        <f t="shared" si="4"/>
        <v>37000</v>
      </c>
      <c r="M18" s="52">
        <f t="shared" si="4"/>
        <v>32000</v>
      </c>
      <c r="N18" s="52">
        <f t="shared" si="4"/>
        <v>35000</v>
      </c>
      <c r="O18" s="52">
        <f t="shared" si="4"/>
        <v>40000</v>
      </c>
      <c r="P18" s="52">
        <f t="shared" si="4"/>
        <v>37000</v>
      </c>
      <c r="Q18" s="52">
        <f t="shared" si="4"/>
        <v>42000</v>
      </c>
      <c r="R18" s="52">
        <f t="shared" si="4"/>
        <v>441500</v>
      </c>
    </row>
    <row r="19" spans="1:18" ht="12.6" customHeight="1">
      <c r="A19" s="86"/>
      <c r="B19" s="109" t="s">
        <v>5</v>
      </c>
      <c r="C19" s="110"/>
      <c r="D19" s="101" t="s">
        <v>37</v>
      </c>
      <c r="E19" s="102"/>
      <c r="F19" s="47">
        <v>2000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6">
        <f t="shared" si="2"/>
        <v>2000</v>
      </c>
    </row>
    <row r="20" spans="1:18" ht="12.6" customHeight="1">
      <c r="A20" s="87"/>
      <c r="B20" s="111"/>
      <c r="C20" s="112"/>
      <c r="D20" s="103" t="s">
        <v>3</v>
      </c>
      <c r="E20" s="104"/>
      <c r="F20" s="40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2">
        <f t="shared" si="2"/>
        <v>0</v>
      </c>
    </row>
    <row r="21" spans="1:18" ht="12.6" customHeight="1">
      <c r="A21" s="88"/>
      <c r="B21" s="113" t="s">
        <v>6</v>
      </c>
      <c r="C21" s="114"/>
      <c r="D21" s="114"/>
      <c r="E21" s="114"/>
      <c r="F21" s="52">
        <f>F18+F19+F20</f>
        <v>37000</v>
      </c>
      <c r="G21" s="52">
        <f t="shared" ref="G21:R21" si="5">G18+G19+G20</f>
        <v>40000</v>
      </c>
      <c r="H21" s="52">
        <f t="shared" si="5"/>
        <v>33500</v>
      </c>
      <c r="I21" s="52">
        <f t="shared" si="5"/>
        <v>37000</v>
      </c>
      <c r="J21" s="52">
        <f t="shared" si="5"/>
        <v>31000</v>
      </c>
      <c r="K21" s="52">
        <f t="shared" si="5"/>
        <v>42000</v>
      </c>
      <c r="L21" s="52">
        <f t="shared" si="5"/>
        <v>37000</v>
      </c>
      <c r="M21" s="52">
        <f t="shared" si="5"/>
        <v>32000</v>
      </c>
      <c r="N21" s="52">
        <f t="shared" si="5"/>
        <v>35000</v>
      </c>
      <c r="O21" s="52">
        <f t="shared" si="5"/>
        <v>40000</v>
      </c>
      <c r="P21" s="52">
        <f t="shared" si="5"/>
        <v>37000</v>
      </c>
      <c r="Q21" s="52">
        <f t="shared" si="5"/>
        <v>42000</v>
      </c>
      <c r="R21" s="52">
        <f t="shared" si="5"/>
        <v>443500</v>
      </c>
    </row>
    <row r="22" spans="1:18" ht="12.6" customHeight="1">
      <c r="A22" s="85" t="s">
        <v>7</v>
      </c>
      <c r="B22" s="84" t="s">
        <v>8</v>
      </c>
      <c r="C22" s="108" t="s">
        <v>9</v>
      </c>
      <c r="D22" s="108"/>
      <c r="E22" s="108"/>
      <c r="F22" s="54">
        <v>10000</v>
      </c>
      <c r="G22" s="55">
        <v>10000</v>
      </c>
      <c r="H22" s="55">
        <v>15000</v>
      </c>
      <c r="I22" s="55">
        <v>12000</v>
      </c>
      <c r="J22" s="55">
        <v>13000</v>
      </c>
      <c r="K22" s="55">
        <v>11000</v>
      </c>
      <c r="L22" s="55">
        <v>17000</v>
      </c>
      <c r="M22" s="55">
        <v>12000</v>
      </c>
      <c r="N22" s="55">
        <v>10000</v>
      </c>
      <c r="O22" s="55">
        <v>10000</v>
      </c>
      <c r="P22" s="55">
        <v>10000</v>
      </c>
      <c r="Q22" s="55">
        <v>12000</v>
      </c>
      <c r="R22" s="53">
        <f t="shared" si="2"/>
        <v>142000</v>
      </c>
    </row>
    <row r="23" spans="1:18" ht="12.6" customHeight="1">
      <c r="A23" s="86"/>
      <c r="B23" s="86"/>
      <c r="C23" s="108" t="s">
        <v>10</v>
      </c>
      <c r="D23" s="108"/>
      <c r="E23" s="108"/>
      <c r="F23" s="54">
        <v>5000</v>
      </c>
      <c r="G23" s="55">
        <v>5000</v>
      </c>
      <c r="H23" s="55">
        <v>7000</v>
      </c>
      <c r="I23" s="55">
        <v>5000</v>
      </c>
      <c r="J23" s="55">
        <v>4000</v>
      </c>
      <c r="K23" s="55">
        <v>5000</v>
      </c>
      <c r="L23" s="55">
        <v>7000</v>
      </c>
      <c r="M23" s="55">
        <v>5000</v>
      </c>
      <c r="N23" s="55">
        <v>4000</v>
      </c>
      <c r="O23" s="55">
        <v>5000</v>
      </c>
      <c r="P23" s="55">
        <v>5000</v>
      </c>
      <c r="Q23" s="55">
        <v>5000</v>
      </c>
      <c r="R23" s="53">
        <f t="shared" si="2"/>
        <v>62000</v>
      </c>
    </row>
    <row r="24" spans="1:18" ht="12.6" customHeight="1">
      <c r="A24" s="86"/>
      <c r="B24" s="86"/>
      <c r="C24" s="108" t="s">
        <v>11</v>
      </c>
      <c r="D24" s="108"/>
      <c r="E24" s="108"/>
      <c r="F24" s="54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3">
        <f t="shared" si="2"/>
        <v>0</v>
      </c>
    </row>
    <row r="25" spans="1:18" ht="12.6" customHeight="1">
      <c r="A25" s="86"/>
      <c r="B25" s="86"/>
      <c r="C25" s="82" t="s">
        <v>45</v>
      </c>
      <c r="D25" s="101" t="s">
        <v>39</v>
      </c>
      <c r="E25" s="102"/>
      <c r="F25" s="47">
        <v>10000</v>
      </c>
      <c r="G25" s="35">
        <v>10000</v>
      </c>
      <c r="H25" s="35">
        <v>10000</v>
      </c>
      <c r="I25" s="35">
        <v>10000</v>
      </c>
      <c r="J25" s="35">
        <v>10300</v>
      </c>
      <c r="K25" s="35">
        <v>10300</v>
      </c>
      <c r="L25" s="35">
        <v>10300</v>
      </c>
      <c r="M25" s="35">
        <v>10300</v>
      </c>
      <c r="N25" s="35">
        <v>10300</v>
      </c>
      <c r="O25" s="35">
        <v>10300</v>
      </c>
      <c r="P25" s="35">
        <v>10300</v>
      </c>
      <c r="Q25" s="35">
        <v>10300</v>
      </c>
      <c r="R25" s="36">
        <f t="shared" si="2"/>
        <v>122400</v>
      </c>
    </row>
    <row r="26" spans="1:18" ht="12.6" customHeight="1">
      <c r="A26" s="86"/>
      <c r="B26" s="86"/>
      <c r="C26" s="124"/>
      <c r="D26" s="125" t="s">
        <v>38</v>
      </c>
      <c r="E26" s="126"/>
      <c r="F26" s="49">
        <v>10000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10000</v>
      </c>
      <c r="O26" s="50">
        <v>0</v>
      </c>
      <c r="P26" s="50">
        <v>0</v>
      </c>
      <c r="Q26" s="50">
        <v>0</v>
      </c>
      <c r="R26" s="51">
        <f t="shared" si="2"/>
        <v>20000</v>
      </c>
    </row>
    <row r="27" spans="1:18" ht="12.6" customHeight="1">
      <c r="A27" s="86"/>
      <c r="B27" s="86"/>
      <c r="C27" s="100"/>
      <c r="D27" s="127" t="s">
        <v>12</v>
      </c>
      <c r="E27" s="104"/>
      <c r="F27" s="40">
        <v>1500</v>
      </c>
      <c r="G27" s="41">
        <v>1500</v>
      </c>
      <c r="H27" s="41">
        <v>1500</v>
      </c>
      <c r="I27" s="41">
        <v>1500</v>
      </c>
      <c r="J27" s="41">
        <v>1500</v>
      </c>
      <c r="K27" s="41">
        <v>1500</v>
      </c>
      <c r="L27" s="41">
        <v>1500</v>
      </c>
      <c r="M27" s="41">
        <v>1500</v>
      </c>
      <c r="N27" s="41">
        <v>1500</v>
      </c>
      <c r="O27" s="41">
        <v>1500</v>
      </c>
      <c r="P27" s="41">
        <v>1500</v>
      </c>
      <c r="Q27" s="41">
        <v>1500</v>
      </c>
      <c r="R27" s="42">
        <f t="shared" si="2"/>
        <v>18000</v>
      </c>
    </row>
    <row r="28" spans="1:18" ht="12.6" customHeight="1">
      <c r="A28" s="86"/>
      <c r="B28" s="86"/>
      <c r="C28" s="81" t="s">
        <v>13</v>
      </c>
      <c r="D28" s="81"/>
      <c r="E28" s="81"/>
      <c r="F28" s="43">
        <v>5000</v>
      </c>
      <c r="G28" s="44">
        <v>5000</v>
      </c>
      <c r="H28" s="44">
        <v>7000</v>
      </c>
      <c r="I28" s="44">
        <v>5000</v>
      </c>
      <c r="J28" s="44">
        <v>6000</v>
      </c>
      <c r="K28" s="44">
        <v>5000</v>
      </c>
      <c r="L28" s="44">
        <v>5000</v>
      </c>
      <c r="M28" s="44">
        <v>5000</v>
      </c>
      <c r="N28" s="44">
        <v>5000</v>
      </c>
      <c r="O28" s="44">
        <v>6000</v>
      </c>
      <c r="P28" s="44">
        <v>5000</v>
      </c>
      <c r="Q28" s="44">
        <v>6000</v>
      </c>
      <c r="R28" s="33">
        <f t="shared" si="2"/>
        <v>65000</v>
      </c>
    </row>
    <row r="29" spans="1:18" ht="12.6" customHeight="1">
      <c r="A29" s="86"/>
      <c r="B29" s="86"/>
      <c r="C29" s="82" t="s">
        <v>3</v>
      </c>
      <c r="D29" s="115"/>
      <c r="E29" s="116"/>
      <c r="F29" s="56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8">
        <f t="shared" si="2"/>
        <v>0</v>
      </c>
    </row>
    <row r="30" spans="1:18" ht="12.6" customHeight="1">
      <c r="A30" s="86"/>
      <c r="B30" s="86"/>
      <c r="C30" s="124"/>
      <c r="D30" s="117"/>
      <c r="E30" s="118"/>
      <c r="F30" s="49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1">
        <f t="shared" si="2"/>
        <v>0</v>
      </c>
    </row>
    <row r="31" spans="1:18" ht="12.6" customHeight="1">
      <c r="A31" s="86"/>
      <c r="B31" s="86"/>
      <c r="C31" s="100"/>
      <c r="D31" s="119"/>
      <c r="E31" s="120"/>
      <c r="F31" s="40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2">
        <f t="shared" si="2"/>
        <v>0</v>
      </c>
    </row>
    <row r="32" spans="1:18" ht="12.6" customHeight="1">
      <c r="A32" s="86"/>
      <c r="B32" s="123"/>
      <c r="C32" s="108" t="s">
        <v>4</v>
      </c>
      <c r="D32" s="108"/>
      <c r="E32" s="108"/>
      <c r="F32" s="52">
        <f t="shared" ref="F32:Q32" si="6">SUM(F22:F31)</f>
        <v>41500</v>
      </c>
      <c r="G32" s="53">
        <f t="shared" si="6"/>
        <v>31500</v>
      </c>
      <c r="H32" s="53">
        <f t="shared" si="6"/>
        <v>40500</v>
      </c>
      <c r="I32" s="53">
        <f t="shared" si="6"/>
        <v>33500</v>
      </c>
      <c r="J32" s="53">
        <f t="shared" si="6"/>
        <v>34800</v>
      </c>
      <c r="K32" s="53">
        <f t="shared" si="6"/>
        <v>32800</v>
      </c>
      <c r="L32" s="53">
        <f t="shared" si="6"/>
        <v>40800</v>
      </c>
      <c r="M32" s="53">
        <f t="shared" si="6"/>
        <v>33800</v>
      </c>
      <c r="N32" s="53">
        <f t="shared" si="6"/>
        <v>40800</v>
      </c>
      <c r="O32" s="53">
        <f t="shared" si="6"/>
        <v>32800</v>
      </c>
      <c r="P32" s="53">
        <f t="shared" si="6"/>
        <v>31800</v>
      </c>
      <c r="Q32" s="53">
        <f t="shared" si="6"/>
        <v>34800</v>
      </c>
      <c r="R32" s="53">
        <f>SUM(F32:Q32)</f>
        <v>429400</v>
      </c>
    </row>
    <row r="33" spans="1:18" ht="12.6" customHeight="1">
      <c r="A33" s="86"/>
      <c r="B33" s="121" t="s">
        <v>53</v>
      </c>
      <c r="C33" s="105"/>
      <c r="D33" s="105"/>
      <c r="E33" s="107"/>
      <c r="F33" s="54">
        <v>350</v>
      </c>
      <c r="G33" s="55">
        <v>350</v>
      </c>
      <c r="H33" s="55">
        <v>350</v>
      </c>
      <c r="I33" s="55">
        <v>350</v>
      </c>
      <c r="J33" s="55">
        <v>350</v>
      </c>
      <c r="K33" s="55">
        <v>400</v>
      </c>
      <c r="L33" s="55">
        <v>400</v>
      </c>
      <c r="M33" s="55">
        <v>400</v>
      </c>
      <c r="N33" s="55">
        <v>400</v>
      </c>
      <c r="O33" s="55">
        <v>400</v>
      </c>
      <c r="P33" s="55">
        <v>400</v>
      </c>
      <c r="Q33" s="55">
        <v>400</v>
      </c>
      <c r="R33" s="53">
        <f t="shared" si="2"/>
        <v>4550</v>
      </c>
    </row>
    <row r="34" spans="1:18" ht="12.6" customHeight="1">
      <c r="A34" s="86"/>
      <c r="B34" s="69" t="s">
        <v>14</v>
      </c>
      <c r="C34" s="68"/>
      <c r="D34" s="68"/>
      <c r="E34" s="70"/>
      <c r="F34" s="54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3">
        <f t="shared" si="2"/>
        <v>0</v>
      </c>
    </row>
    <row r="35" spans="1:18" ht="12.6" customHeight="1">
      <c r="A35" s="86"/>
      <c r="B35" s="121" t="s">
        <v>15</v>
      </c>
      <c r="C35" s="105"/>
      <c r="D35" s="105"/>
      <c r="E35" s="107"/>
      <c r="F35" s="54">
        <v>500</v>
      </c>
      <c r="G35" s="55">
        <v>500</v>
      </c>
      <c r="H35" s="55">
        <v>500</v>
      </c>
      <c r="I35" s="55">
        <v>500</v>
      </c>
      <c r="J35" s="55">
        <v>500</v>
      </c>
      <c r="K35" s="55">
        <v>500</v>
      </c>
      <c r="L35" s="55">
        <v>500</v>
      </c>
      <c r="M35" s="55">
        <v>500</v>
      </c>
      <c r="N35" s="55">
        <v>500</v>
      </c>
      <c r="O35" s="55">
        <v>500</v>
      </c>
      <c r="P35" s="55">
        <v>500</v>
      </c>
      <c r="Q35" s="55">
        <v>500</v>
      </c>
      <c r="R35" s="53">
        <f t="shared" si="2"/>
        <v>6000</v>
      </c>
    </row>
    <row r="36" spans="1:18" ht="12.6" customHeight="1">
      <c r="A36" s="86"/>
      <c r="B36" s="121" t="s">
        <v>31</v>
      </c>
      <c r="C36" s="105"/>
      <c r="D36" s="105"/>
      <c r="E36" s="107"/>
      <c r="F36" s="54">
        <v>1000</v>
      </c>
      <c r="G36" s="55">
        <v>0</v>
      </c>
      <c r="H36" s="55">
        <v>0</v>
      </c>
      <c r="I36" s="55">
        <v>1000</v>
      </c>
      <c r="J36" s="55">
        <v>0</v>
      </c>
      <c r="K36" s="55">
        <v>0</v>
      </c>
      <c r="L36" s="55">
        <v>1000</v>
      </c>
      <c r="M36" s="55">
        <v>0</v>
      </c>
      <c r="N36" s="55">
        <v>0</v>
      </c>
      <c r="O36" s="55">
        <v>1000</v>
      </c>
      <c r="P36" s="55">
        <v>0</v>
      </c>
      <c r="Q36" s="55">
        <v>0</v>
      </c>
      <c r="R36" s="53">
        <f t="shared" si="2"/>
        <v>4000</v>
      </c>
    </row>
    <row r="37" spans="1:18" ht="12.6" customHeight="1">
      <c r="A37" s="86"/>
      <c r="B37" s="121" t="s">
        <v>16</v>
      </c>
      <c r="C37" s="105"/>
      <c r="D37" s="105"/>
      <c r="E37" s="107"/>
      <c r="F37" s="54">
        <v>1000</v>
      </c>
      <c r="G37" s="55">
        <v>1000</v>
      </c>
      <c r="H37" s="55">
        <v>1000</v>
      </c>
      <c r="I37" s="55">
        <v>1000</v>
      </c>
      <c r="J37" s="55">
        <v>1200</v>
      </c>
      <c r="K37" s="55">
        <v>1200</v>
      </c>
      <c r="L37" s="55">
        <v>1200</v>
      </c>
      <c r="M37" s="55">
        <v>1200</v>
      </c>
      <c r="N37" s="55">
        <v>1200</v>
      </c>
      <c r="O37" s="55">
        <v>1200</v>
      </c>
      <c r="P37" s="55">
        <v>1200</v>
      </c>
      <c r="Q37" s="55">
        <v>1200</v>
      </c>
      <c r="R37" s="53">
        <f t="shared" si="2"/>
        <v>13600</v>
      </c>
    </row>
    <row r="38" spans="1:18" ht="12.6" customHeight="1">
      <c r="A38" s="122"/>
      <c r="B38" s="107" t="s">
        <v>17</v>
      </c>
      <c r="C38" s="108"/>
      <c r="D38" s="108"/>
      <c r="E38" s="108"/>
      <c r="F38" s="52">
        <f>F32+F33+F34+F35+F36+F37</f>
        <v>44350</v>
      </c>
      <c r="G38" s="53">
        <f t="shared" ref="G38:Q38" si="7">G32+G33+G34+G35+G36+G37</f>
        <v>33350</v>
      </c>
      <c r="H38" s="53">
        <f t="shared" si="7"/>
        <v>42350</v>
      </c>
      <c r="I38" s="53">
        <f t="shared" si="7"/>
        <v>36350</v>
      </c>
      <c r="J38" s="53">
        <f t="shared" si="7"/>
        <v>36850</v>
      </c>
      <c r="K38" s="53">
        <f t="shared" si="7"/>
        <v>34900</v>
      </c>
      <c r="L38" s="53">
        <f t="shared" si="7"/>
        <v>43900</v>
      </c>
      <c r="M38" s="53">
        <f t="shared" si="7"/>
        <v>35900</v>
      </c>
      <c r="N38" s="53">
        <f t="shared" si="7"/>
        <v>42900</v>
      </c>
      <c r="O38" s="53">
        <f t="shared" si="7"/>
        <v>35900</v>
      </c>
      <c r="P38" s="53">
        <f t="shared" si="7"/>
        <v>33900</v>
      </c>
      <c r="Q38" s="53">
        <f t="shared" si="7"/>
        <v>36900</v>
      </c>
      <c r="R38" s="53">
        <f t="shared" si="2"/>
        <v>457550</v>
      </c>
    </row>
    <row r="39" spans="1:18" ht="12.6" customHeight="1">
      <c r="A39" s="108" t="s">
        <v>18</v>
      </c>
      <c r="B39" s="108"/>
      <c r="C39" s="108"/>
      <c r="D39" s="108"/>
      <c r="E39" s="108"/>
      <c r="F39" s="52">
        <f t="shared" ref="F39:Q39" si="8">F6+F21-F38</f>
        <v>27650</v>
      </c>
      <c r="G39" s="53">
        <f t="shared" si="8"/>
        <v>31467</v>
      </c>
      <c r="H39" s="53">
        <f t="shared" si="8"/>
        <v>19784</v>
      </c>
      <c r="I39" s="53">
        <f t="shared" si="8"/>
        <v>17601</v>
      </c>
      <c r="J39" s="53">
        <f t="shared" si="8"/>
        <v>8918</v>
      </c>
      <c r="K39" s="53">
        <f t="shared" si="8"/>
        <v>43185</v>
      </c>
      <c r="L39" s="53">
        <f t="shared" si="8"/>
        <v>32952</v>
      </c>
      <c r="M39" s="53">
        <f t="shared" si="8"/>
        <v>25719</v>
      </c>
      <c r="N39" s="53">
        <f t="shared" si="8"/>
        <v>14486</v>
      </c>
      <c r="O39" s="53">
        <f t="shared" si="8"/>
        <v>15253</v>
      </c>
      <c r="P39" s="53">
        <f t="shared" si="8"/>
        <v>15020</v>
      </c>
      <c r="Q39" s="53">
        <f t="shared" si="8"/>
        <v>16787</v>
      </c>
      <c r="R39" s="53">
        <f t="shared" si="2"/>
        <v>268822</v>
      </c>
    </row>
    <row r="40" spans="1:18" ht="12.6" customHeight="1">
      <c r="A40" s="85" t="s">
        <v>19</v>
      </c>
      <c r="B40" s="108" t="s">
        <v>22</v>
      </c>
      <c r="C40" s="108"/>
      <c r="D40" s="108"/>
      <c r="E40" s="108"/>
      <c r="F40" s="54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3">
        <f t="shared" si="2"/>
        <v>0</v>
      </c>
    </row>
    <row r="41" spans="1:18" ht="12.6" customHeight="1">
      <c r="A41" s="140"/>
      <c r="B41" s="134" t="s">
        <v>32</v>
      </c>
      <c r="C41" s="135"/>
      <c r="D41" s="136"/>
      <c r="E41" s="62" t="s">
        <v>20</v>
      </c>
      <c r="F41" s="47">
        <v>0</v>
      </c>
      <c r="G41" s="35">
        <v>0</v>
      </c>
      <c r="H41" s="35">
        <v>0</v>
      </c>
      <c r="I41" s="35">
        <v>0</v>
      </c>
      <c r="J41" s="35">
        <v>30000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6">
        <f t="shared" si="2"/>
        <v>30000</v>
      </c>
    </row>
    <row r="42" spans="1:18" ht="12.6" customHeight="1">
      <c r="A42" s="140"/>
      <c r="B42" s="137"/>
      <c r="C42" s="138"/>
      <c r="D42" s="139"/>
      <c r="E42" s="63" t="s">
        <v>21</v>
      </c>
      <c r="F42" s="40">
        <v>1500</v>
      </c>
      <c r="G42" s="41">
        <v>1500</v>
      </c>
      <c r="H42" s="41">
        <v>1500</v>
      </c>
      <c r="I42" s="41">
        <v>1500</v>
      </c>
      <c r="J42" s="41">
        <v>1500</v>
      </c>
      <c r="K42" s="41">
        <v>2000</v>
      </c>
      <c r="L42" s="41">
        <v>2000</v>
      </c>
      <c r="M42" s="41">
        <v>2000</v>
      </c>
      <c r="N42" s="41">
        <v>2000</v>
      </c>
      <c r="O42" s="41">
        <v>2000</v>
      </c>
      <c r="P42" s="41">
        <v>2000</v>
      </c>
      <c r="Q42" s="41">
        <v>2000</v>
      </c>
      <c r="R42" s="42">
        <f t="shared" si="2"/>
        <v>21500</v>
      </c>
    </row>
    <row r="43" spans="1:18" ht="12.6" customHeight="1">
      <c r="A43" s="140"/>
      <c r="B43" s="128" t="s">
        <v>50</v>
      </c>
      <c r="C43" s="129"/>
      <c r="D43" s="130"/>
      <c r="E43" s="62" t="s">
        <v>20</v>
      </c>
      <c r="F43" s="47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6">
        <f t="shared" si="2"/>
        <v>0</v>
      </c>
    </row>
    <row r="44" spans="1:18" ht="12.6" customHeight="1">
      <c r="A44" s="140"/>
      <c r="B44" s="131"/>
      <c r="C44" s="132"/>
      <c r="D44" s="133"/>
      <c r="E44" s="63" t="s">
        <v>21</v>
      </c>
      <c r="F44" s="49">
        <v>833</v>
      </c>
      <c r="G44" s="50">
        <v>833</v>
      </c>
      <c r="H44" s="50">
        <v>833</v>
      </c>
      <c r="I44" s="50">
        <v>833</v>
      </c>
      <c r="J44" s="50">
        <v>833</v>
      </c>
      <c r="K44" s="50">
        <v>833</v>
      </c>
      <c r="L44" s="50">
        <v>833</v>
      </c>
      <c r="M44" s="50">
        <v>833</v>
      </c>
      <c r="N44" s="50">
        <v>833</v>
      </c>
      <c r="O44" s="50">
        <v>833</v>
      </c>
      <c r="P44" s="50">
        <v>833</v>
      </c>
      <c r="Q44" s="50">
        <v>833</v>
      </c>
      <c r="R44" s="51">
        <f t="shared" si="2"/>
        <v>9996</v>
      </c>
    </row>
    <row r="45" spans="1:18" ht="12.6" customHeight="1">
      <c r="A45" s="140"/>
      <c r="B45" s="128" t="s">
        <v>51</v>
      </c>
      <c r="C45" s="129"/>
      <c r="D45" s="130"/>
      <c r="E45" s="62" t="s">
        <v>20</v>
      </c>
      <c r="F45" s="47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6">
        <f t="shared" si="2"/>
        <v>0</v>
      </c>
    </row>
    <row r="46" spans="1:18" ht="12.6" customHeight="1">
      <c r="A46" s="140"/>
      <c r="B46" s="131"/>
      <c r="C46" s="132"/>
      <c r="D46" s="133"/>
      <c r="E46" s="63" t="s">
        <v>21</v>
      </c>
      <c r="F46" s="40">
        <v>500</v>
      </c>
      <c r="G46" s="41">
        <v>500</v>
      </c>
      <c r="H46" s="41">
        <v>500</v>
      </c>
      <c r="I46" s="41">
        <v>500</v>
      </c>
      <c r="J46" s="41">
        <v>500</v>
      </c>
      <c r="K46" s="41">
        <v>500</v>
      </c>
      <c r="L46" s="41">
        <v>500</v>
      </c>
      <c r="M46" s="41">
        <v>500</v>
      </c>
      <c r="N46" s="41">
        <v>500</v>
      </c>
      <c r="O46" s="41">
        <v>500</v>
      </c>
      <c r="P46" s="41">
        <v>500</v>
      </c>
      <c r="Q46" s="41">
        <v>500</v>
      </c>
      <c r="R46" s="42">
        <f t="shared" si="2"/>
        <v>6000</v>
      </c>
    </row>
    <row r="47" spans="1:18" ht="12.6" customHeight="1">
      <c r="A47" s="140"/>
      <c r="B47" s="128"/>
      <c r="C47" s="129"/>
      <c r="D47" s="130"/>
      <c r="E47" s="62" t="s">
        <v>20</v>
      </c>
      <c r="F47" s="47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6">
        <f t="shared" si="2"/>
        <v>0</v>
      </c>
    </row>
    <row r="48" spans="1:18" ht="12.6" customHeight="1">
      <c r="A48" s="140"/>
      <c r="B48" s="131"/>
      <c r="C48" s="132"/>
      <c r="D48" s="133"/>
      <c r="E48" s="63" t="s">
        <v>21</v>
      </c>
      <c r="F48" s="4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2">
        <f t="shared" si="2"/>
        <v>0</v>
      </c>
    </row>
    <row r="49" spans="1:18" ht="12.6" customHeight="1">
      <c r="A49" s="140"/>
      <c r="B49" s="128"/>
      <c r="C49" s="129"/>
      <c r="D49" s="130"/>
      <c r="E49" s="62" t="s">
        <v>20</v>
      </c>
      <c r="F49" s="47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6">
        <f t="shared" si="2"/>
        <v>0</v>
      </c>
    </row>
    <row r="50" spans="1:18" ht="12.6" customHeight="1">
      <c r="A50" s="140"/>
      <c r="B50" s="131"/>
      <c r="C50" s="132"/>
      <c r="D50" s="133"/>
      <c r="E50" s="63" t="s">
        <v>21</v>
      </c>
      <c r="F50" s="40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2">
        <f t="shared" si="2"/>
        <v>0</v>
      </c>
    </row>
    <row r="51" spans="1:18" ht="12.6" customHeight="1">
      <c r="A51" s="140"/>
      <c r="B51" s="128"/>
      <c r="C51" s="129"/>
      <c r="D51" s="130"/>
      <c r="E51" s="62" t="s">
        <v>20</v>
      </c>
      <c r="F51" s="47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6">
        <f t="shared" si="2"/>
        <v>0</v>
      </c>
    </row>
    <row r="52" spans="1:18" ht="12.6" customHeight="1">
      <c r="A52" s="140"/>
      <c r="B52" s="131"/>
      <c r="C52" s="132"/>
      <c r="D52" s="133"/>
      <c r="E52" s="63" t="s">
        <v>21</v>
      </c>
      <c r="F52" s="40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2">
        <f t="shared" si="2"/>
        <v>0</v>
      </c>
    </row>
    <row r="53" spans="1:18" ht="12.6" customHeight="1">
      <c r="A53" s="140"/>
      <c r="B53" s="128"/>
      <c r="C53" s="129"/>
      <c r="D53" s="130"/>
      <c r="E53" s="62" t="s">
        <v>20</v>
      </c>
      <c r="F53" s="47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6">
        <f t="shared" si="2"/>
        <v>0</v>
      </c>
    </row>
    <row r="54" spans="1:18" ht="12.6" customHeight="1">
      <c r="A54" s="140"/>
      <c r="B54" s="131"/>
      <c r="C54" s="132"/>
      <c r="D54" s="133"/>
      <c r="E54" s="63" t="s">
        <v>21</v>
      </c>
      <c r="F54" s="40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2">
        <f t="shared" si="2"/>
        <v>0</v>
      </c>
    </row>
    <row r="55" spans="1:18" ht="12.6" customHeight="1">
      <c r="A55" s="140"/>
      <c r="B55" s="128"/>
      <c r="C55" s="129"/>
      <c r="D55" s="130"/>
      <c r="E55" s="62" t="s">
        <v>20</v>
      </c>
      <c r="F55" s="47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6">
        <f t="shared" si="2"/>
        <v>0</v>
      </c>
    </row>
    <row r="56" spans="1:18" ht="12.6" customHeight="1">
      <c r="A56" s="140"/>
      <c r="B56" s="131"/>
      <c r="C56" s="132"/>
      <c r="D56" s="133"/>
      <c r="E56" s="63" t="s">
        <v>21</v>
      </c>
      <c r="F56" s="40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2">
        <f t="shared" si="2"/>
        <v>0</v>
      </c>
    </row>
    <row r="57" spans="1:18" ht="12.6" customHeight="1">
      <c r="A57" s="140"/>
      <c r="B57" s="128"/>
      <c r="C57" s="129"/>
      <c r="D57" s="130"/>
      <c r="E57" s="62" t="s">
        <v>20</v>
      </c>
      <c r="F57" s="47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6">
        <f t="shared" si="2"/>
        <v>0</v>
      </c>
    </row>
    <row r="58" spans="1:18" ht="12.6" customHeight="1">
      <c r="A58" s="140"/>
      <c r="B58" s="131"/>
      <c r="C58" s="132"/>
      <c r="D58" s="133"/>
      <c r="E58" s="63" t="s">
        <v>21</v>
      </c>
      <c r="F58" s="40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2">
        <f t="shared" si="2"/>
        <v>0</v>
      </c>
    </row>
    <row r="59" spans="1:18" ht="12.6" customHeight="1">
      <c r="A59" s="140"/>
      <c r="B59" s="128"/>
      <c r="C59" s="129"/>
      <c r="D59" s="130"/>
      <c r="E59" s="62" t="s">
        <v>20</v>
      </c>
      <c r="F59" s="47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6">
        <f t="shared" si="2"/>
        <v>0</v>
      </c>
    </row>
    <row r="60" spans="1:18" ht="12.6" customHeight="1">
      <c r="A60" s="140"/>
      <c r="B60" s="131"/>
      <c r="C60" s="132"/>
      <c r="D60" s="133"/>
      <c r="E60" s="63" t="s">
        <v>21</v>
      </c>
      <c r="F60" s="40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2">
        <f t="shared" si="2"/>
        <v>0</v>
      </c>
    </row>
    <row r="61" spans="1:18" ht="12.6" customHeight="1">
      <c r="A61" s="140"/>
      <c r="B61" s="134" t="s">
        <v>36</v>
      </c>
      <c r="C61" s="135"/>
      <c r="D61" s="136"/>
      <c r="E61" s="62" t="s">
        <v>20</v>
      </c>
      <c r="F61" s="47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6">
        <f t="shared" si="2"/>
        <v>0</v>
      </c>
    </row>
    <row r="62" spans="1:18" ht="12.6" customHeight="1">
      <c r="A62" s="140"/>
      <c r="B62" s="137"/>
      <c r="C62" s="138"/>
      <c r="D62" s="139"/>
      <c r="E62" s="63" t="s">
        <v>21</v>
      </c>
      <c r="F62" s="40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2">
        <f t="shared" si="2"/>
        <v>0</v>
      </c>
    </row>
    <row r="63" spans="1:18" ht="12.6" customHeight="1">
      <c r="A63" s="140"/>
      <c r="B63" s="134" t="s">
        <v>4</v>
      </c>
      <c r="C63" s="135"/>
      <c r="D63" s="136"/>
      <c r="E63" s="62" t="s">
        <v>23</v>
      </c>
      <c r="F63" s="64">
        <f>F41+F43+F45+F47+F49+F51+F53+F55+F57+F59+F61</f>
        <v>0</v>
      </c>
      <c r="G63" s="48">
        <f t="shared" ref="G63:Q64" si="9">G41+G43+G45+G47+G49+G51+G53+G55+G57+G59+G61</f>
        <v>0</v>
      </c>
      <c r="H63" s="48">
        <f t="shared" si="9"/>
        <v>0</v>
      </c>
      <c r="I63" s="48">
        <f t="shared" si="9"/>
        <v>0</v>
      </c>
      <c r="J63" s="48">
        <f t="shared" si="9"/>
        <v>30000</v>
      </c>
      <c r="K63" s="48">
        <f t="shared" si="9"/>
        <v>0</v>
      </c>
      <c r="L63" s="48">
        <f t="shared" si="9"/>
        <v>0</v>
      </c>
      <c r="M63" s="48">
        <f t="shared" si="9"/>
        <v>0</v>
      </c>
      <c r="N63" s="48">
        <f t="shared" si="9"/>
        <v>0</v>
      </c>
      <c r="O63" s="48">
        <f t="shared" si="9"/>
        <v>0</v>
      </c>
      <c r="P63" s="48">
        <f t="shared" si="9"/>
        <v>0</v>
      </c>
      <c r="Q63" s="48">
        <f t="shared" si="9"/>
        <v>0</v>
      </c>
      <c r="R63" s="48">
        <f t="shared" si="2"/>
        <v>30000</v>
      </c>
    </row>
    <row r="64" spans="1:18" ht="12.6" customHeight="1">
      <c r="A64" s="140"/>
      <c r="B64" s="137"/>
      <c r="C64" s="138"/>
      <c r="D64" s="139"/>
      <c r="E64" s="63" t="s">
        <v>24</v>
      </c>
      <c r="F64" s="65">
        <f>F42+F44+F46+F48+F50+F52+F54+F56+F58+F60+F62</f>
        <v>2833</v>
      </c>
      <c r="G64" s="42">
        <f t="shared" si="9"/>
        <v>2833</v>
      </c>
      <c r="H64" s="42">
        <f t="shared" si="9"/>
        <v>2833</v>
      </c>
      <c r="I64" s="42">
        <f t="shared" si="9"/>
        <v>2833</v>
      </c>
      <c r="J64" s="42">
        <f t="shared" si="9"/>
        <v>2833</v>
      </c>
      <c r="K64" s="42">
        <f t="shared" si="9"/>
        <v>3333</v>
      </c>
      <c r="L64" s="42">
        <f t="shared" si="9"/>
        <v>3333</v>
      </c>
      <c r="M64" s="42">
        <f t="shared" si="9"/>
        <v>3333</v>
      </c>
      <c r="N64" s="42">
        <f t="shared" si="9"/>
        <v>3333</v>
      </c>
      <c r="O64" s="42">
        <f t="shared" si="9"/>
        <v>3333</v>
      </c>
      <c r="P64" s="42">
        <f t="shared" si="9"/>
        <v>3333</v>
      </c>
      <c r="Q64" s="42">
        <f t="shared" si="9"/>
        <v>3333</v>
      </c>
      <c r="R64" s="42">
        <f t="shared" si="2"/>
        <v>37496</v>
      </c>
    </row>
    <row r="65" spans="1:18" ht="12.6" customHeight="1">
      <c r="A65" s="141"/>
      <c r="B65" s="105" t="s">
        <v>25</v>
      </c>
      <c r="C65" s="105"/>
      <c r="D65" s="105"/>
      <c r="E65" s="107"/>
      <c r="F65" s="66">
        <f>F40+F63-F64</f>
        <v>-2833</v>
      </c>
      <c r="G65" s="67">
        <f t="shared" ref="G65:Q65" si="10">G40+G63-G64</f>
        <v>-2833</v>
      </c>
      <c r="H65" s="67">
        <f t="shared" si="10"/>
        <v>-2833</v>
      </c>
      <c r="I65" s="67">
        <f t="shared" si="10"/>
        <v>-2833</v>
      </c>
      <c r="J65" s="67">
        <f t="shared" si="10"/>
        <v>27167</v>
      </c>
      <c r="K65" s="67">
        <f t="shared" si="10"/>
        <v>-3333</v>
      </c>
      <c r="L65" s="67">
        <f t="shared" si="10"/>
        <v>-3333</v>
      </c>
      <c r="M65" s="67">
        <f t="shared" si="10"/>
        <v>-3333</v>
      </c>
      <c r="N65" s="67">
        <f t="shared" si="10"/>
        <v>-3333</v>
      </c>
      <c r="O65" s="67">
        <f t="shared" si="10"/>
        <v>-3333</v>
      </c>
      <c r="P65" s="67">
        <f t="shared" si="10"/>
        <v>-3333</v>
      </c>
      <c r="Q65" s="67">
        <f t="shared" si="10"/>
        <v>-3333</v>
      </c>
      <c r="R65" s="33">
        <f t="shared" si="2"/>
        <v>-7496</v>
      </c>
    </row>
    <row r="66" spans="1:18" ht="12.6" customHeight="1">
      <c r="A66" s="108" t="s">
        <v>26</v>
      </c>
      <c r="B66" s="108"/>
      <c r="C66" s="108"/>
      <c r="D66" s="108"/>
      <c r="E66" s="108"/>
      <c r="F66" s="52">
        <f>F39+F65</f>
        <v>24817</v>
      </c>
      <c r="G66" s="53">
        <f t="shared" ref="G66:Q66" si="11">G39+G65</f>
        <v>28634</v>
      </c>
      <c r="H66" s="53">
        <f t="shared" si="11"/>
        <v>16951</v>
      </c>
      <c r="I66" s="53">
        <f t="shared" si="11"/>
        <v>14768</v>
      </c>
      <c r="J66" s="53">
        <f t="shared" si="11"/>
        <v>36085</v>
      </c>
      <c r="K66" s="53">
        <f t="shared" si="11"/>
        <v>39852</v>
      </c>
      <c r="L66" s="53">
        <f t="shared" si="11"/>
        <v>29619</v>
      </c>
      <c r="M66" s="53">
        <f t="shared" si="11"/>
        <v>22386</v>
      </c>
      <c r="N66" s="53">
        <f t="shared" si="11"/>
        <v>11153</v>
      </c>
      <c r="O66" s="53">
        <f t="shared" si="11"/>
        <v>11920</v>
      </c>
      <c r="P66" s="53">
        <f t="shared" si="11"/>
        <v>11687</v>
      </c>
      <c r="Q66" s="53">
        <f t="shared" si="11"/>
        <v>13454</v>
      </c>
      <c r="R66" s="53"/>
    </row>
    <row r="67" spans="1:18" ht="12.6" customHeight="1">
      <c r="R67" s="71" t="s">
        <v>46</v>
      </c>
    </row>
  </sheetData>
  <sheetProtection algorithmName="SHA-512" hashValue="vP66oB+bholin2cUNpNUJPNDDATXXI1KJnkd+m2JYn0U1PnINfp34aKrBzboTmqvl1D1fuqntfuIK8G5yWcdMw==" saltValue="ya4kaNXat5hR48Repl3EaQ==" spinCount="100000" sheet="1" objects="1" scenarios="1"/>
  <mergeCells count="64">
    <mergeCell ref="A66:E66"/>
    <mergeCell ref="B55:D56"/>
    <mergeCell ref="B57:D58"/>
    <mergeCell ref="B59:D60"/>
    <mergeCell ref="B61:D62"/>
    <mergeCell ref="B63:D64"/>
    <mergeCell ref="B65:E65"/>
    <mergeCell ref="A40:A65"/>
    <mergeCell ref="B40:E40"/>
    <mergeCell ref="B41:D42"/>
    <mergeCell ref="B43:D44"/>
    <mergeCell ref="B45:D46"/>
    <mergeCell ref="B47:D48"/>
    <mergeCell ref="B49:D50"/>
    <mergeCell ref="B51:D52"/>
    <mergeCell ref="B53:D54"/>
    <mergeCell ref="B35:E35"/>
    <mergeCell ref="B36:E36"/>
    <mergeCell ref="B37:E37"/>
    <mergeCell ref="B38:E38"/>
    <mergeCell ref="A39:E39"/>
    <mergeCell ref="A22:A38"/>
    <mergeCell ref="B22:B32"/>
    <mergeCell ref="C22:E22"/>
    <mergeCell ref="C23:E23"/>
    <mergeCell ref="C24:E24"/>
    <mergeCell ref="C25:C27"/>
    <mergeCell ref="D25:E25"/>
    <mergeCell ref="D26:E26"/>
    <mergeCell ref="D27:E27"/>
    <mergeCell ref="C28:E28"/>
    <mergeCell ref="C29:C31"/>
    <mergeCell ref="D29:E29"/>
    <mergeCell ref="D30:E30"/>
    <mergeCell ref="D31:E31"/>
    <mergeCell ref="C32:E32"/>
    <mergeCell ref="B33:E33"/>
    <mergeCell ref="C18:E18"/>
    <mergeCell ref="B19:C20"/>
    <mergeCell ref="D19:E19"/>
    <mergeCell ref="D20:E20"/>
    <mergeCell ref="B21:E21"/>
    <mergeCell ref="A6:C6"/>
    <mergeCell ref="A7:A21"/>
    <mergeCell ref="B7:B18"/>
    <mergeCell ref="C7:C12"/>
    <mergeCell ref="D7:E7"/>
    <mergeCell ref="D8:E8"/>
    <mergeCell ref="D9:E9"/>
    <mergeCell ref="D10:E10"/>
    <mergeCell ref="D11:E11"/>
    <mergeCell ref="D12:E12"/>
    <mergeCell ref="C13:E13"/>
    <mergeCell ref="C14:C16"/>
    <mergeCell ref="D14:E14"/>
    <mergeCell ref="D15:E15"/>
    <mergeCell ref="D16:E16"/>
    <mergeCell ref="C17:E17"/>
    <mergeCell ref="A1:B1"/>
    <mergeCell ref="C1:F1"/>
    <mergeCell ref="A2:B2"/>
    <mergeCell ref="A4:E4"/>
    <mergeCell ref="R4:R5"/>
    <mergeCell ref="A5:E5"/>
  </mergeCells>
  <phoneticPr fontId="2"/>
  <dataValidations count="4">
    <dataValidation type="list" imeMode="off" allowBlank="1" showInputMessage="1" showErrorMessage="1" sqref="G5:Q5">
      <formula1>"実績,予定"</formula1>
    </dataValidation>
    <dataValidation type="list" imeMode="hiragana" allowBlank="1" showInputMessage="1" showErrorMessage="1" sqref="C2:D2">
      <formula1>"千円,百万円"</formula1>
    </dataValidation>
    <dataValidation imeMode="off" allowBlank="1" showInputMessage="1" showErrorMessage="1" sqref="G1:Q4 D65:D66 A67:E65536 D32:D40 B61:C66 E2:E6 C17:C18 E32:E66 E17:E18 D28:E28 D3:D6 C13:C14 E13 C21:C25 E21:E24 C32:C42 C3:C7 D13:D26 C28:C29 B1:B19 A1:A66 G6:Q65536 F2:F65536 B21:B42 S1:IV1048576 R1:R2 R4:R65536"/>
    <dataValidation imeMode="hiragana" allowBlank="1" showInputMessage="1" showErrorMessage="1" sqref="C1:E1 B43:C60 D7:E12 D29:E31"/>
  </dataValidations>
  <printOptions horizontalCentered="1" verticalCentered="1"/>
  <pageMargins left="0.59055118110236227" right="0.59055118110236227" top="0.47244094488188981" bottom="0.47244094488188981" header="0.19685039370078741" footer="0.51181102362204722"/>
  <pageSetup paperSize="8" orientation="landscape" horizontalDpi="300" verticalDpi="300" r:id="rId1"/>
  <headerFooter alignWithMargins="0">
    <oddHeader>&amp;L&amp;"Meiryo UI,標準"&amp;16資金計画表【年間】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  <pageSetUpPr fitToPage="1"/>
  </sheetPr>
  <dimension ref="A1:AD67"/>
  <sheetViews>
    <sheetView tabSelected="1" zoomScaleNormal="100" workbookViewId="0">
      <pane xSplit="5" ySplit="6" topLeftCell="F7" activePane="bottomRight" state="frozen"/>
      <selection pane="topRight" activeCell="E1" sqref="E1"/>
      <selection pane="bottomLeft" activeCell="A7" sqref="A7"/>
      <selection pane="bottomRight" activeCell="F7" sqref="F7"/>
    </sheetView>
  </sheetViews>
  <sheetFormatPr defaultRowHeight="12.6" customHeight="1"/>
  <cols>
    <col min="1" max="2" width="3.125" style="12" customWidth="1"/>
    <col min="3" max="3" width="9.5" style="12" customWidth="1"/>
    <col min="4" max="5" width="11" style="12" customWidth="1"/>
    <col min="6" max="6" width="12.25" style="12" customWidth="1"/>
    <col min="7" max="18" width="12.25" style="16" customWidth="1"/>
    <col min="19" max="19" width="12.25" style="17" customWidth="1"/>
    <col min="20" max="21" width="12.25" style="18" customWidth="1"/>
    <col min="22" max="27" width="12.25" style="19" customWidth="1"/>
    <col min="28" max="30" width="12.25" style="20" customWidth="1"/>
    <col min="31" max="37" width="12.25" style="12" customWidth="1"/>
    <col min="38" max="16384" width="9" style="12"/>
  </cols>
  <sheetData>
    <row r="1" spans="1:30" s="7" customFormat="1" ht="12.6" customHeight="1">
      <c r="A1" s="72" t="s">
        <v>27</v>
      </c>
      <c r="B1" s="72"/>
      <c r="C1" s="73"/>
      <c r="D1" s="74"/>
      <c r="E1" s="74"/>
      <c r="F1" s="7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>
        <f ca="1">TODAY()</f>
        <v>44572</v>
      </c>
      <c r="S1" s="3"/>
      <c r="T1" s="4"/>
      <c r="U1" s="4"/>
      <c r="V1" s="5"/>
      <c r="W1" s="5"/>
      <c r="X1" s="5"/>
      <c r="Y1" s="5"/>
      <c r="Z1" s="5"/>
      <c r="AA1" s="5"/>
      <c r="AB1" s="6"/>
      <c r="AC1" s="6"/>
      <c r="AD1" s="6"/>
    </row>
    <row r="2" spans="1:30" s="7" customFormat="1" ht="12.6" customHeight="1">
      <c r="A2" s="72" t="s">
        <v>40</v>
      </c>
      <c r="B2" s="72"/>
      <c r="C2" s="8" t="s">
        <v>33</v>
      </c>
      <c r="D2" s="9"/>
      <c r="J2" s="10"/>
      <c r="K2" s="10"/>
      <c r="L2" s="10"/>
      <c r="M2" s="10"/>
      <c r="N2" s="10"/>
      <c r="O2" s="11"/>
      <c r="P2" s="1"/>
      <c r="Q2" s="1"/>
      <c r="R2" s="1"/>
      <c r="S2" s="3"/>
      <c r="T2" s="4"/>
      <c r="U2" s="4"/>
      <c r="V2" s="5"/>
      <c r="W2" s="5"/>
      <c r="X2" s="5"/>
      <c r="Y2" s="5"/>
      <c r="Z2" s="5"/>
      <c r="AA2" s="5"/>
      <c r="AB2" s="6"/>
      <c r="AC2" s="6"/>
      <c r="AD2" s="6"/>
    </row>
    <row r="3" spans="1:30" ht="12.6" customHeight="1" thickBot="1">
      <c r="E3" s="13"/>
      <c r="F3" s="13"/>
      <c r="G3" s="14"/>
      <c r="H3" s="15"/>
      <c r="I3" s="1"/>
    </row>
    <row r="4" spans="1:30" s="26" customFormat="1" ht="12.6" customHeight="1" thickTop="1" thickBot="1">
      <c r="A4" s="76" t="s">
        <v>42</v>
      </c>
      <c r="B4" s="77"/>
      <c r="C4" s="77"/>
      <c r="D4" s="77"/>
      <c r="E4" s="78"/>
      <c r="F4" s="21"/>
      <c r="G4" s="22" t="str">
        <f>IF(F4="","",EOMONTH($F$4,1))</f>
        <v/>
      </c>
      <c r="H4" s="23" t="str">
        <f>IF(F4="","",EOMONTH($F$4,2))</f>
        <v/>
      </c>
      <c r="I4" s="23" t="str">
        <f>IF(F4="","",EOMONTH($F$4,3))</f>
        <v/>
      </c>
      <c r="J4" s="23" t="str">
        <f>IF(F4="","",EOMONTH($F$4,4))</f>
        <v/>
      </c>
      <c r="K4" s="23" t="str">
        <f>IF(F4="","",EOMONTH($F$4,5))</f>
        <v/>
      </c>
      <c r="L4" s="23" t="str">
        <f>IF(F4="","",EOMONTH($F$4,6))</f>
        <v/>
      </c>
      <c r="M4" s="23" t="str">
        <f>IF(F4="","",EOMONTH($F$4,7))</f>
        <v/>
      </c>
      <c r="N4" s="23" t="str">
        <f>IF(F4="","",EOMONTH($F$4,8))</f>
        <v/>
      </c>
      <c r="O4" s="23" t="str">
        <f>IF(F4="","",EOMONTH($F$4,9))</f>
        <v/>
      </c>
      <c r="P4" s="23" t="str">
        <f>IF(F4="","",EOMONTH($F$4,10))</f>
        <v/>
      </c>
      <c r="Q4" s="23" t="str">
        <f>IF(F4="","",EOMONTH($F$4,11))</f>
        <v/>
      </c>
      <c r="R4" s="79" t="s">
        <v>28</v>
      </c>
      <c r="S4" s="24"/>
      <c r="T4" s="18"/>
      <c r="U4" s="18"/>
      <c r="V4" s="18"/>
      <c r="W4" s="18"/>
      <c r="X4" s="18"/>
      <c r="Y4" s="18"/>
      <c r="Z4" s="18"/>
      <c r="AA4" s="18"/>
      <c r="AB4" s="25"/>
      <c r="AC4" s="25"/>
      <c r="AD4" s="25"/>
    </row>
    <row r="5" spans="1:30" ht="12.6" customHeight="1" thickTop="1" thickBot="1">
      <c r="A5" s="81" t="s">
        <v>41</v>
      </c>
      <c r="B5" s="81"/>
      <c r="C5" s="81"/>
      <c r="D5" s="81"/>
      <c r="E5" s="81"/>
      <c r="F5" s="27" t="s">
        <v>29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8" t="s">
        <v>34</v>
      </c>
      <c r="R5" s="80"/>
    </row>
    <row r="6" spans="1:30" ht="12.6" customHeight="1" thickTop="1" thickBot="1">
      <c r="A6" s="82" t="s">
        <v>30</v>
      </c>
      <c r="B6" s="83"/>
      <c r="C6" s="83"/>
      <c r="D6" s="29"/>
      <c r="E6" s="30" t="str">
        <f>IF(F4="","",EOMONTH(F4,-1))</f>
        <v/>
      </c>
      <c r="F6" s="31"/>
      <c r="G6" s="32">
        <f>F66</f>
        <v>0</v>
      </c>
      <c r="H6" s="33">
        <f>G66</f>
        <v>0</v>
      </c>
      <c r="I6" s="32">
        <f t="shared" ref="I6:Q6" si="0">H66</f>
        <v>0</v>
      </c>
      <c r="J6" s="33">
        <f t="shared" si="0"/>
        <v>0</v>
      </c>
      <c r="K6" s="32">
        <f t="shared" si="0"/>
        <v>0</v>
      </c>
      <c r="L6" s="33">
        <f t="shared" si="0"/>
        <v>0</v>
      </c>
      <c r="M6" s="32">
        <f t="shared" si="0"/>
        <v>0</v>
      </c>
      <c r="N6" s="33">
        <f t="shared" si="0"/>
        <v>0</v>
      </c>
      <c r="O6" s="32">
        <f t="shared" si="0"/>
        <v>0</v>
      </c>
      <c r="P6" s="33">
        <f t="shared" si="0"/>
        <v>0</v>
      </c>
      <c r="Q6" s="32">
        <f t="shared" si="0"/>
        <v>0</v>
      </c>
      <c r="R6" s="33"/>
    </row>
    <row r="7" spans="1:30" ht="12.6" customHeight="1" thickTop="1">
      <c r="A7" s="84" t="s">
        <v>0</v>
      </c>
      <c r="B7" s="84" t="s">
        <v>1</v>
      </c>
      <c r="C7" s="89" t="s">
        <v>54</v>
      </c>
      <c r="D7" s="92"/>
      <c r="E7" s="93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>
        <f t="shared" ref="R7:R12" si="1">SUM(F7:Q7)</f>
        <v>0</v>
      </c>
    </row>
    <row r="8" spans="1:30" ht="12.6" customHeight="1">
      <c r="A8" s="85"/>
      <c r="B8" s="85"/>
      <c r="C8" s="90"/>
      <c r="D8" s="94"/>
      <c r="E8" s="95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>
        <f t="shared" si="1"/>
        <v>0</v>
      </c>
    </row>
    <row r="9" spans="1:30" ht="12.6" customHeight="1">
      <c r="A9" s="85"/>
      <c r="B9" s="85"/>
      <c r="C9" s="90"/>
      <c r="D9" s="94"/>
      <c r="E9" s="95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>
        <f t="shared" si="1"/>
        <v>0</v>
      </c>
    </row>
    <row r="10" spans="1:30" ht="12.6" customHeight="1">
      <c r="A10" s="85"/>
      <c r="B10" s="85"/>
      <c r="C10" s="90"/>
      <c r="D10" s="94"/>
      <c r="E10" s="95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>
        <f t="shared" si="1"/>
        <v>0</v>
      </c>
    </row>
    <row r="11" spans="1:30" ht="12.6" customHeight="1">
      <c r="A11" s="85"/>
      <c r="B11" s="85"/>
      <c r="C11" s="90"/>
      <c r="D11" s="94"/>
      <c r="E11" s="95"/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9">
        <f t="shared" si="1"/>
        <v>0</v>
      </c>
    </row>
    <row r="12" spans="1:30" ht="12.6" customHeight="1">
      <c r="A12" s="85"/>
      <c r="B12" s="85"/>
      <c r="C12" s="91"/>
      <c r="D12" s="96"/>
      <c r="E12" s="97"/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>
        <f t="shared" si="1"/>
        <v>0</v>
      </c>
    </row>
    <row r="13" spans="1:30" ht="12.6" customHeight="1">
      <c r="A13" s="86"/>
      <c r="B13" s="86"/>
      <c r="C13" s="81" t="s">
        <v>2</v>
      </c>
      <c r="D13" s="81"/>
      <c r="E13" s="81"/>
      <c r="F13" s="43"/>
      <c r="G13" s="44"/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6">
        <f t="shared" ref="R13:R65" si="2">SUM(F13:Q13)</f>
        <v>0</v>
      </c>
    </row>
    <row r="14" spans="1:30" ht="12.6" customHeight="1">
      <c r="A14" s="86"/>
      <c r="B14" s="86"/>
      <c r="C14" s="98" t="s">
        <v>44</v>
      </c>
      <c r="D14" s="101" t="s">
        <v>32</v>
      </c>
      <c r="E14" s="102"/>
      <c r="F14" s="47"/>
      <c r="G14" s="35"/>
      <c r="H14" s="35"/>
      <c r="I14" s="44"/>
      <c r="J14" s="44"/>
      <c r="K14" s="44"/>
      <c r="L14" s="44"/>
      <c r="M14" s="44"/>
      <c r="N14" s="44"/>
      <c r="O14" s="44"/>
      <c r="P14" s="44"/>
      <c r="Q14" s="44"/>
      <c r="R14" s="48">
        <f t="shared" si="2"/>
        <v>0</v>
      </c>
    </row>
    <row r="15" spans="1:30" ht="12.6" customHeight="1">
      <c r="A15" s="86"/>
      <c r="B15" s="86"/>
      <c r="C15" s="99"/>
      <c r="D15" s="103" t="s">
        <v>43</v>
      </c>
      <c r="E15" s="104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>
        <f t="shared" si="2"/>
        <v>0</v>
      </c>
    </row>
    <row r="16" spans="1:30" ht="12.6" customHeight="1">
      <c r="A16" s="86"/>
      <c r="B16" s="86"/>
      <c r="C16" s="100"/>
      <c r="D16" s="105"/>
      <c r="E16" s="106"/>
      <c r="F16" s="52">
        <f>F14+F15</f>
        <v>0</v>
      </c>
      <c r="G16" s="53">
        <f t="shared" ref="G16:Q16" si="3">G14+G15</f>
        <v>0</v>
      </c>
      <c r="H16" s="53">
        <f t="shared" si="3"/>
        <v>0</v>
      </c>
      <c r="I16" s="53">
        <f t="shared" si="3"/>
        <v>0</v>
      </c>
      <c r="J16" s="53">
        <f t="shared" si="3"/>
        <v>0</v>
      </c>
      <c r="K16" s="53">
        <f t="shared" si="3"/>
        <v>0</v>
      </c>
      <c r="L16" s="53">
        <f t="shared" si="3"/>
        <v>0</v>
      </c>
      <c r="M16" s="53">
        <f t="shared" si="3"/>
        <v>0</v>
      </c>
      <c r="N16" s="53">
        <f t="shared" si="3"/>
        <v>0</v>
      </c>
      <c r="O16" s="53">
        <f t="shared" si="3"/>
        <v>0</v>
      </c>
      <c r="P16" s="53">
        <f t="shared" si="3"/>
        <v>0</v>
      </c>
      <c r="Q16" s="53">
        <f t="shared" si="3"/>
        <v>0</v>
      </c>
      <c r="R16" s="53">
        <f t="shared" si="2"/>
        <v>0</v>
      </c>
    </row>
    <row r="17" spans="1:18" ht="12.6" customHeight="1">
      <c r="A17" s="86"/>
      <c r="B17" s="86"/>
      <c r="C17" s="81" t="s">
        <v>3</v>
      </c>
      <c r="D17" s="81"/>
      <c r="E17" s="81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33">
        <f t="shared" si="2"/>
        <v>0</v>
      </c>
    </row>
    <row r="18" spans="1:18" ht="12.6" customHeight="1">
      <c r="A18" s="86"/>
      <c r="B18" s="88"/>
      <c r="C18" s="107" t="s">
        <v>4</v>
      </c>
      <c r="D18" s="108"/>
      <c r="E18" s="108"/>
      <c r="F18" s="52">
        <f>F7+F8+F9+F10+F11+F12+F13+F16+F17</f>
        <v>0</v>
      </c>
      <c r="G18" s="52">
        <f t="shared" ref="G18:R18" si="4">G7+G8+G9+G10+G11+G12+G13+G16+G17</f>
        <v>0</v>
      </c>
      <c r="H18" s="52">
        <f t="shared" si="4"/>
        <v>0</v>
      </c>
      <c r="I18" s="52">
        <f t="shared" si="4"/>
        <v>0</v>
      </c>
      <c r="J18" s="52">
        <f t="shared" si="4"/>
        <v>0</v>
      </c>
      <c r="K18" s="52">
        <f t="shared" si="4"/>
        <v>0</v>
      </c>
      <c r="L18" s="52">
        <f t="shared" si="4"/>
        <v>0</v>
      </c>
      <c r="M18" s="52">
        <f t="shared" si="4"/>
        <v>0</v>
      </c>
      <c r="N18" s="52">
        <f t="shared" si="4"/>
        <v>0</v>
      </c>
      <c r="O18" s="52">
        <f t="shared" si="4"/>
        <v>0</v>
      </c>
      <c r="P18" s="52">
        <f t="shared" si="4"/>
        <v>0</v>
      </c>
      <c r="Q18" s="52">
        <f t="shared" si="4"/>
        <v>0</v>
      </c>
      <c r="R18" s="52">
        <f t="shared" si="4"/>
        <v>0</v>
      </c>
    </row>
    <row r="19" spans="1:18" ht="12.6" customHeight="1">
      <c r="A19" s="86"/>
      <c r="B19" s="109" t="s">
        <v>5</v>
      </c>
      <c r="C19" s="110"/>
      <c r="D19" s="101" t="s">
        <v>37</v>
      </c>
      <c r="E19" s="102"/>
      <c r="F19" s="47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>
        <f t="shared" si="2"/>
        <v>0</v>
      </c>
    </row>
    <row r="20" spans="1:18" ht="12.6" customHeight="1">
      <c r="A20" s="87"/>
      <c r="B20" s="111"/>
      <c r="C20" s="112"/>
      <c r="D20" s="103" t="s">
        <v>3</v>
      </c>
      <c r="E20" s="104"/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2">
        <f t="shared" si="2"/>
        <v>0</v>
      </c>
    </row>
    <row r="21" spans="1:18" ht="12.6" customHeight="1">
      <c r="A21" s="88"/>
      <c r="B21" s="113" t="s">
        <v>6</v>
      </c>
      <c r="C21" s="114"/>
      <c r="D21" s="114"/>
      <c r="E21" s="114"/>
      <c r="F21" s="52">
        <f>F18+F19+F20</f>
        <v>0</v>
      </c>
      <c r="G21" s="52">
        <f t="shared" ref="G21:R21" si="5">G18+G19+G20</f>
        <v>0</v>
      </c>
      <c r="H21" s="52">
        <f t="shared" si="5"/>
        <v>0</v>
      </c>
      <c r="I21" s="52">
        <f t="shared" si="5"/>
        <v>0</v>
      </c>
      <c r="J21" s="52">
        <f t="shared" si="5"/>
        <v>0</v>
      </c>
      <c r="K21" s="52">
        <f t="shared" si="5"/>
        <v>0</v>
      </c>
      <c r="L21" s="52">
        <f t="shared" si="5"/>
        <v>0</v>
      </c>
      <c r="M21" s="52">
        <f t="shared" si="5"/>
        <v>0</v>
      </c>
      <c r="N21" s="52">
        <f t="shared" si="5"/>
        <v>0</v>
      </c>
      <c r="O21" s="52">
        <f t="shared" si="5"/>
        <v>0</v>
      </c>
      <c r="P21" s="52">
        <f t="shared" si="5"/>
        <v>0</v>
      </c>
      <c r="Q21" s="52">
        <f t="shared" si="5"/>
        <v>0</v>
      </c>
      <c r="R21" s="52">
        <f t="shared" si="5"/>
        <v>0</v>
      </c>
    </row>
    <row r="22" spans="1:18" ht="12.6" customHeight="1">
      <c r="A22" s="85" t="s">
        <v>7</v>
      </c>
      <c r="B22" s="84" t="s">
        <v>8</v>
      </c>
      <c r="C22" s="108" t="s">
        <v>9</v>
      </c>
      <c r="D22" s="108"/>
      <c r="E22" s="108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3">
        <f t="shared" si="2"/>
        <v>0</v>
      </c>
    </row>
    <row r="23" spans="1:18" ht="12.6" customHeight="1">
      <c r="A23" s="86"/>
      <c r="B23" s="86"/>
      <c r="C23" s="108" t="s">
        <v>10</v>
      </c>
      <c r="D23" s="108"/>
      <c r="E23" s="108"/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3">
        <f t="shared" si="2"/>
        <v>0</v>
      </c>
    </row>
    <row r="24" spans="1:18" ht="12.6" customHeight="1">
      <c r="A24" s="86"/>
      <c r="B24" s="86"/>
      <c r="C24" s="108" t="s">
        <v>11</v>
      </c>
      <c r="D24" s="108"/>
      <c r="E24" s="108"/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3">
        <f t="shared" si="2"/>
        <v>0</v>
      </c>
    </row>
    <row r="25" spans="1:18" ht="12.6" customHeight="1">
      <c r="A25" s="86"/>
      <c r="B25" s="86"/>
      <c r="C25" s="82" t="s">
        <v>45</v>
      </c>
      <c r="D25" s="101" t="s">
        <v>39</v>
      </c>
      <c r="E25" s="102"/>
      <c r="F25" s="47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>
        <f t="shared" si="2"/>
        <v>0</v>
      </c>
    </row>
    <row r="26" spans="1:18" ht="12.6" customHeight="1">
      <c r="A26" s="86"/>
      <c r="B26" s="86"/>
      <c r="C26" s="124"/>
      <c r="D26" s="125" t="s">
        <v>38</v>
      </c>
      <c r="E26" s="126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>
        <f t="shared" si="2"/>
        <v>0</v>
      </c>
    </row>
    <row r="27" spans="1:18" ht="12.6" customHeight="1">
      <c r="A27" s="86"/>
      <c r="B27" s="86"/>
      <c r="C27" s="100"/>
      <c r="D27" s="127" t="s">
        <v>12</v>
      </c>
      <c r="E27" s="104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2">
        <f t="shared" si="2"/>
        <v>0</v>
      </c>
    </row>
    <row r="28" spans="1:18" ht="12.6" customHeight="1">
      <c r="A28" s="86"/>
      <c r="B28" s="86"/>
      <c r="C28" s="81" t="s">
        <v>13</v>
      </c>
      <c r="D28" s="81"/>
      <c r="E28" s="81"/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33">
        <f t="shared" si="2"/>
        <v>0</v>
      </c>
    </row>
    <row r="29" spans="1:18" ht="12.6" customHeight="1">
      <c r="A29" s="86"/>
      <c r="B29" s="86"/>
      <c r="C29" s="82" t="s">
        <v>3</v>
      </c>
      <c r="D29" s="115"/>
      <c r="E29" s="116"/>
      <c r="F29" s="5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8">
        <f t="shared" si="2"/>
        <v>0</v>
      </c>
    </row>
    <row r="30" spans="1:18" ht="12.6" customHeight="1">
      <c r="A30" s="86"/>
      <c r="B30" s="86"/>
      <c r="C30" s="124"/>
      <c r="D30" s="117"/>
      <c r="E30" s="118"/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1">
        <f t="shared" si="2"/>
        <v>0</v>
      </c>
    </row>
    <row r="31" spans="1:18" ht="12.6" customHeight="1">
      <c r="A31" s="86"/>
      <c r="B31" s="86"/>
      <c r="C31" s="100"/>
      <c r="D31" s="119"/>
      <c r="E31" s="12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2">
        <f t="shared" si="2"/>
        <v>0</v>
      </c>
    </row>
    <row r="32" spans="1:18" ht="12.6" customHeight="1">
      <c r="A32" s="86"/>
      <c r="B32" s="123"/>
      <c r="C32" s="108" t="s">
        <v>4</v>
      </c>
      <c r="D32" s="108"/>
      <c r="E32" s="108"/>
      <c r="F32" s="52">
        <f t="shared" ref="F32:Q32" si="6">SUM(F22:F31)</f>
        <v>0</v>
      </c>
      <c r="G32" s="53">
        <f t="shared" si="6"/>
        <v>0</v>
      </c>
      <c r="H32" s="53">
        <f t="shared" si="6"/>
        <v>0</v>
      </c>
      <c r="I32" s="53">
        <f t="shared" si="6"/>
        <v>0</v>
      </c>
      <c r="J32" s="53">
        <f t="shared" si="6"/>
        <v>0</v>
      </c>
      <c r="K32" s="53">
        <f t="shared" si="6"/>
        <v>0</v>
      </c>
      <c r="L32" s="53">
        <f t="shared" si="6"/>
        <v>0</v>
      </c>
      <c r="M32" s="53">
        <f t="shared" si="6"/>
        <v>0</v>
      </c>
      <c r="N32" s="53">
        <f t="shared" si="6"/>
        <v>0</v>
      </c>
      <c r="O32" s="53">
        <f t="shared" si="6"/>
        <v>0</v>
      </c>
      <c r="P32" s="53">
        <f t="shared" si="6"/>
        <v>0</v>
      </c>
      <c r="Q32" s="53">
        <f t="shared" si="6"/>
        <v>0</v>
      </c>
      <c r="R32" s="53">
        <f>SUM(F32:Q32)</f>
        <v>0</v>
      </c>
    </row>
    <row r="33" spans="1:18" ht="12.6" customHeight="1">
      <c r="A33" s="86"/>
      <c r="B33" s="121" t="s">
        <v>53</v>
      </c>
      <c r="C33" s="105"/>
      <c r="D33" s="105"/>
      <c r="E33" s="107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3">
        <f t="shared" si="2"/>
        <v>0</v>
      </c>
    </row>
    <row r="34" spans="1:18" ht="12.6" customHeight="1">
      <c r="A34" s="86"/>
      <c r="B34" s="59" t="s">
        <v>14</v>
      </c>
      <c r="C34" s="60"/>
      <c r="D34" s="60"/>
      <c r="E34" s="61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3">
        <f t="shared" si="2"/>
        <v>0</v>
      </c>
    </row>
    <row r="35" spans="1:18" ht="12.6" customHeight="1">
      <c r="A35" s="86"/>
      <c r="B35" s="121" t="s">
        <v>15</v>
      </c>
      <c r="C35" s="105"/>
      <c r="D35" s="105"/>
      <c r="E35" s="107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3">
        <f t="shared" si="2"/>
        <v>0</v>
      </c>
    </row>
    <row r="36" spans="1:18" ht="12.6" customHeight="1">
      <c r="A36" s="86"/>
      <c r="B36" s="121" t="s">
        <v>31</v>
      </c>
      <c r="C36" s="105"/>
      <c r="D36" s="105"/>
      <c r="E36" s="107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3">
        <f t="shared" si="2"/>
        <v>0</v>
      </c>
    </row>
    <row r="37" spans="1:18" ht="12.6" customHeight="1">
      <c r="A37" s="86"/>
      <c r="B37" s="121" t="s">
        <v>16</v>
      </c>
      <c r="C37" s="105"/>
      <c r="D37" s="105"/>
      <c r="E37" s="107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3">
        <f t="shared" si="2"/>
        <v>0</v>
      </c>
    </row>
    <row r="38" spans="1:18" ht="12.6" customHeight="1">
      <c r="A38" s="122"/>
      <c r="B38" s="107" t="s">
        <v>17</v>
      </c>
      <c r="C38" s="108"/>
      <c r="D38" s="108"/>
      <c r="E38" s="108"/>
      <c r="F38" s="52">
        <f>F32+F33+F34+F35+F36+F37</f>
        <v>0</v>
      </c>
      <c r="G38" s="53">
        <f t="shared" ref="G38:Q38" si="7">G32+G33+G34+G35+G36+G37</f>
        <v>0</v>
      </c>
      <c r="H38" s="53">
        <f t="shared" si="7"/>
        <v>0</v>
      </c>
      <c r="I38" s="53">
        <f t="shared" si="7"/>
        <v>0</v>
      </c>
      <c r="J38" s="53">
        <f t="shared" si="7"/>
        <v>0</v>
      </c>
      <c r="K38" s="53">
        <f t="shared" si="7"/>
        <v>0</v>
      </c>
      <c r="L38" s="53">
        <f t="shared" si="7"/>
        <v>0</v>
      </c>
      <c r="M38" s="53">
        <f t="shared" si="7"/>
        <v>0</v>
      </c>
      <c r="N38" s="53">
        <f t="shared" si="7"/>
        <v>0</v>
      </c>
      <c r="O38" s="53">
        <f t="shared" si="7"/>
        <v>0</v>
      </c>
      <c r="P38" s="53">
        <f t="shared" si="7"/>
        <v>0</v>
      </c>
      <c r="Q38" s="53">
        <f t="shared" si="7"/>
        <v>0</v>
      </c>
      <c r="R38" s="53">
        <f t="shared" si="2"/>
        <v>0</v>
      </c>
    </row>
    <row r="39" spans="1:18" ht="12.6" customHeight="1">
      <c r="A39" s="108" t="s">
        <v>18</v>
      </c>
      <c r="B39" s="108"/>
      <c r="C39" s="108"/>
      <c r="D39" s="108"/>
      <c r="E39" s="108"/>
      <c r="F39" s="52">
        <f t="shared" ref="F39:Q39" si="8">F6+F21-F38</f>
        <v>0</v>
      </c>
      <c r="G39" s="53">
        <f t="shared" si="8"/>
        <v>0</v>
      </c>
      <c r="H39" s="53">
        <f t="shared" si="8"/>
        <v>0</v>
      </c>
      <c r="I39" s="53">
        <f t="shared" si="8"/>
        <v>0</v>
      </c>
      <c r="J39" s="53">
        <f t="shared" si="8"/>
        <v>0</v>
      </c>
      <c r="K39" s="53">
        <f t="shared" si="8"/>
        <v>0</v>
      </c>
      <c r="L39" s="53">
        <f t="shared" si="8"/>
        <v>0</v>
      </c>
      <c r="M39" s="53">
        <f t="shared" si="8"/>
        <v>0</v>
      </c>
      <c r="N39" s="53">
        <f t="shared" si="8"/>
        <v>0</v>
      </c>
      <c r="O39" s="53">
        <f t="shared" si="8"/>
        <v>0</v>
      </c>
      <c r="P39" s="53">
        <f t="shared" si="8"/>
        <v>0</v>
      </c>
      <c r="Q39" s="53">
        <f t="shared" si="8"/>
        <v>0</v>
      </c>
      <c r="R39" s="53">
        <f t="shared" si="2"/>
        <v>0</v>
      </c>
    </row>
    <row r="40" spans="1:18" ht="12.6" customHeight="1">
      <c r="A40" s="85" t="s">
        <v>19</v>
      </c>
      <c r="B40" s="108" t="s">
        <v>22</v>
      </c>
      <c r="C40" s="108"/>
      <c r="D40" s="108"/>
      <c r="E40" s="108"/>
      <c r="F40" s="54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3">
        <f t="shared" si="2"/>
        <v>0</v>
      </c>
    </row>
    <row r="41" spans="1:18" ht="12.6" customHeight="1">
      <c r="A41" s="140"/>
      <c r="B41" s="134" t="s">
        <v>32</v>
      </c>
      <c r="C41" s="135"/>
      <c r="D41" s="136"/>
      <c r="E41" s="62" t="s">
        <v>20</v>
      </c>
      <c r="F41" s="47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>
        <f t="shared" si="2"/>
        <v>0</v>
      </c>
    </row>
    <row r="42" spans="1:18" ht="12.6" customHeight="1">
      <c r="A42" s="140"/>
      <c r="B42" s="137"/>
      <c r="C42" s="138"/>
      <c r="D42" s="139"/>
      <c r="E42" s="63" t="s">
        <v>21</v>
      </c>
      <c r="F42" s="40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2">
        <f t="shared" si="2"/>
        <v>0</v>
      </c>
    </row>
    <row r="43" spans="1:18" ht="12.6" customHeight="1">
      <c r="A43" s="140"/>
      <c r="B43" s="128"/>
      <c r="C43" s="129"/>
      <c r="D43" s="130"/>
      <c r="E43" s="62" t="s">
        <v>20</v>
      </c>
      <c r="F43" s="47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6">
        <f t="shared" si="2"/>
        <v>0</v>
      </c>
    </row>
    <row r="44" spans="1:18" ht="12.6" customHeight="1">
      <c r="A44" s="140"/>
      <c r="B44" s="131"/>
      <c r="C44" s="132"/>
      <c r="D44" s="133"/>
      <c r="E44" s="63" t="s">
        <v>21</v>
      </c>
      <c r="F44" s="49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1">
        <f t="shared" si="2"/>
        <v>0</v>
      </c>
    </row>
    <row r="45" spans="1:18" ht="12.6" customHeight="1">
      <c r="A45" s="140"/>
      <c r="B45" s="128"/>
      <c r="C45" s="129"/>
      <c r="D45" s="130"/>
      <c r="E45" s="62" t="s">
        <v>20</v>
      </c>
      <c r="F45" s="47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6">
        <f t="shared" si="2"/>
        <v>0</v>
      </c>
    </row>
    <row r="46" spans="1:18" ht="12.6" customHeight="1">
      <c r="A46" s="140"/>
      <c r="B46" s="131"/>
      <c r="C46" s="132"/>
      <c r="D46" s="133"/>
      <c r="E46" s="63" t="s">
        <v>21</v>
      </c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2">
        <f t="shared" si="2"/>
        <v>0</v>
      </c>
    </row>
    <row r="47" spans="1:18" ht="12.6" customHeight="1">
      <c r="A47" s="140"/>
      <c r="B47" s="128"/>
      <c r="C47" s="129"/>
      <c r="D47" s="130"/>
      <c r="E47" s="62" t="s">
        <v>20</v>
      </c>
      <c r="F47" s="47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6">
        <f t="shared" si="2"/>
        <v>0</v>
      </c>
    </row>
    <row r="48" spans="1:18" ht="12.6" customHeight="1">
      <c r="A48" s="140"/>
      <c r="B48" s="131"/>
      <c r="C48" s="132"/>
      <c r="D48" s="133"/>
      <c r="E48" s="63" t="s">
        <v>21</v>
      </c>
      <c r="F48" s="4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2">
        <f t="shared" si="2"/>
        <v>0</v>
      </c>
    </row>
    <row r="49" spans="1:18" ht="12.6" customHeight="1">
      <c r="A49" s="140"/>
      <c r="B49" s="128"/>
      <c r="C49" s="129"/>
      <c r="D49" s="130"/>
      <c r="E49" s="62" t="s">
        <v>20</v>
      </c>
      <c r="F49" s="47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6">
        <f t="shared" si="2"/>
        <v>0</v>
      </c>
    </row>
    <row r="50" spans="1:18" ht="12.6" customHeight="1">
      <c r="A50" s="140"/>
      <c r="B50" s="131"/>
      <c r="C50" s="132"/>
      <c r="D50" s="133"/>
      <c r="E50" s="63" t="s">
        <v>21</v>
      </c>
      <c r="F50" s="40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2">
        <f t="shared" si="2"/>
        <v>0</v>
      </c>
    </row>
    <row r="51" spans="1:18" ht="12.6" customHeight="1">
      <c r="A51" s="140"/>
      <c r="B51" s="128"/>
      <c r="C51" s="129"/>
      <c r="D51" s="130"/>
      <c r="E51" s="62" t="s">
        <v>20</v>
      </c>
      <c r="F51" s="47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6">
        <f t="shared" si="2"/>
        <v>0</v>
      </c>
    </row>
    <row r="52" spans="1:18" ht="12.6" customHeight="1">
      <c r="A52" s="140"/>
      <c r="B52" s="131"/>
      <c r="C52" s="132"/>
      <c r="D52" s="133"/>
      <c r="E52" s="63" t="s">
        <v>21</v>
      </c>
      <c r="F52" s="40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2">
        <f t="shared" si="2"/>
        <v>0</v>
      </c>
    </row>
    <row r="53" spans="1:18" ht="12.6" customHeight="1">
      <c r="A53" s="140"/>
      <c r="B53" s="128"/>
      <c r="C53" s="129"/>
      <c r="D53" s="130"/>
      <c r="E53" s="62" t="s">
        <v>20</v>
      </c>
      <c r="F53" s="47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6">
        <f t="shared" si="2"/>
        <v>0</v>
      </c>
    </row>
    <row r="54" spans="1:18" ht="12.6" customHeight="1">
      <c r="A54" s="140"/>
      <c r="B54" s="131"/>
      <c r="C54" s="132"/>
      <c r="D54" s="133"/>
      <c r="E54" s="63" t="s">
        <v>21</v>
      </c>
      <c r="F54" s="40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2">
        <f t="shared" si="2"/>
        <v>0</v>
      </c>
    </row>
    <row r="55" spans="1:18" ht="12.6" customHeight="1">
      <c r="A55" s="140"/>
      <c r="B55" s="128"/>
      <c r="C55" s="129"/>
      <c r="D55" s="130"/>
      <c r="E55" s="62" t="s">
        <v>20</v>
      </c>
      <c r="F55" s="47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6">
        <f t="shared" si="2"/>
        <v>0</v>
      </c>
    </row>
    <row r="56" spans="1:18" ht="12.6" customHeight="1">
      <c r="A56" s="140"/>
      <c r="B56" s="131"/>
      <c r="C56" s="132"/>
      <c r="D56" s="133"/>
      <c r="E56" s="63" t="s">
        <v>21</v>
      </c>
      <c r="F56" s="40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2">
        <f t="shared" si="2"/>
        <v>0</v>
      </c>
    </row>
    <row r="57" spans="1:18" ht="12.6" customHeight="1">
      <c r="A57" s="140"/>
      <c r="B57" s="128"/>
      <c r="C57" s="129"/>
      <c r="D57" s="130"/>
      <c r="E57" s="62" t="s">
        <v>20</v>
      </c>
      <c r="F57" s="47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6">
        <f t="shared" si="2"/>
        <v>0</v>
      </c>
    </row>
    <row r="58" spans="1:18" ht="12.6" customHeight="1">
      <c r="A58" s="140"/>
      <c r="B58" s="131"/>
      <c r="C58" s="132"/>
      <c r="D58" s="133"/>
      <c r="E58" s="63" t="s">
        <v>21</v>
      </c>
      <c r="F58" s="40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2">
        <f t="shared" si="2"/>
        <v>0</v>
      </c>
    </row>
    <row r="59" spans="1:18" ht="12.6" customHeight="1">
      <c r="A59" s="140"/>
      <c r="B59" s="128"/>
      <c r="C59" s="129"/>
      <c r="D59" s="130"/>
      <c r="E59" s="62" t="s">
        <v>20</v>
      </c>
      <c r="F59" s="47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6">
        <f t="shared" si="2"/>
        <v>0</v>
      </c>
    </row>
    <row r="60" spans="1:18" ht="12.6" customHeight="1">
      <c r="A60" s="140"/>
      <c r="B60" s="131"/>
      <c r="C60" s="132"/>
      <c r="D60" s="133"/>
      <c r="E60" s="63" t="s">
        <v>21</v>
      </c>
      <c r="F60" s="40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2">
        <f t="shared" si="2"/>
        <v>0</v>
      </c>
    </row>
    <row r="61" spans="1:18" ht="12.6" customHeight="1">
      <c r="A61" s="140"/>
      <c r="B61" s="134" t="s">
        <v>36</v>
      </c>
      <c r="C61" s="135"/>
      <c r="D61" s="136"/>
      <c r="E61" s="62" t="s">
        <v>20</v>
      </c>
      <c r="F61" s="47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6">
        <f t="shared" si="2"/>
        <v>0</v>
      </c>
    </row>
    <row r="62" spans="1:18" ht="12.6" customHeight="1">
      <c r="A62" s="140"/>
      <c r="B62" s="137"/>
      <c r="C62" s="138"/>
      <c r="D62" s="139"/>
      <c r="E62" s="63" t="s">
        <v>21</v>
      </c>
      <c r="F62" s="40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2">
        <f t="shared" si="2"/>
        <v>0</v>
      </c>
    </row>
    <row r="63" spans="1:18" ht="12.6" customHeight="1">
      <c r="A63" s="140"/>
      <c r="B63" s="134" t="s">
        <v>4</v>
      </c>
      <c r="C63" s="135"/>
      <c r="D63" s="136"/>
      <c r="E63" s="62" t="s">
        <v>23</v>
      </c>
      <c r="F63" s="64">
        <f>F41+F43+F45+F47+F49+F51+F53+F55+F57+F59+F61</f>
        <v>0</v>
      </c>
      <c r="G63" s="48">
        <f t="shared" ref="G63:Q63" si="9">G41+G43+G45+G47+G49+G51+G53+G55+G57+G59+G61</f>
        <v>0</v>
      </c>
      <c r="H63" s="48">
        <f t="shared" si="9"/>
        <v>0</v>
      </c>
      <c r="I63" s="48">
        <f t="shared" si="9"/>
        <v>0</v>
      </c>
      <c r="J63" s="48">
        <f t="shared" si="9"/>
        <v>0</v>
      </c>
      <c r="K63" s="48">
        <f t="shared" si="9"/>
        <v>0</v>
      </c>
      <c r="L63" s="48">
        <f t="shared" si="9"/>
        <v>0</v>
      </c>
      <c r="M63" s="48">
        <f t="shared" si="9"/>
        <v>0</v>
      </c>
      <c r="N63" s="48">
        <f t="shared" si="9"/>
        <v>0</v>
      </c>
      <c r="O63" s="48">
        <f t="shared" si="9"/>
        <v>0</v>
      </c>
      <c r="P63" s="48">
        <f t="shared" si="9"/>
        <v>0</v>
      </c>
      <c r="Q63" s="48">
        <f t="shared" si="9"/>
        <v>0</v>
      </c>
      <c r="R63" s="48">
        <f t="shared" si="2"/>
        <v>0</v>
      </c>
    </row>
    <row r="64" spans="1:18" ht="12.6" customHeight="1">
      <c r="A64" s="140"/>
      <c r="B64" s="137"/>
      <c r="C64" s="138"/>
      <c r="D64" s="139"/>
      <c r="E64" s="63" t="s">
        <v>24</v>
      </c>
      <c r="F64" s="65">
        <f>F42+F44+F46+F48+F50+F52+F54+F56+F58+F60+F62</f>
        <v>0</v>
      </c>
      <c r="G64" s="42">
        <f t="shared" ref="G64:Q64" si="10">G42+G44+G46+G48+G50+G52+G54+G56+G58+G60+G62</f>
        <v>0</v>
      </c>
      <c r="H64" s="42">
        <f t="shared" si="10"/>
        <v>0</v>
      </c>
      <c r="I64" s="42">
        <f t="shared" si="10"/>
        <v>0</v>
      </c>
      <c r="J64" s="42">
        <f t="shared" si="10"/>
        <v>0</v>
      </c>
      <c r="K64" s="42">
        <f t="shared" si="10"/>
        <v>0</v>
      </c>
      <c r="L64" s="42">
        <f t="shared" si="10"/>
        <v>0</v>
      </c>
      <c r="M64" s="42">
        <f t="shared" si="10"/>
        <v>0</v>
      </c>
      <c r="N64" s="42">
        <f t="shared" si="10"/>
        <v>0</v>
      </c>
      <c r="O64" s="42">
        <f t="shared" si="10"/>
        <v>0</v>
      </c>
      <c r="P64" s="42">
        <f t="shared" si="10"/>
        <v>0</v>
      </c>
      <c r="Q64" s="42">
        <f t="shared" si="10"/>
        <v>0</v>
      </c>
      <c r="R64" s="42">
        <f t="shared" si="2"/>
        <v>0</v>
      </c>
    </row>
    <row r="65" spans="1:18" ht="12.6" customHeight="1">
      <c r="A65" s="141"/>
      <c r="B65" s="105" t="s">
        <v>25</v>
      </c>
      <c r="C65" s="105"/>
      <c r="D65" s="105"/>
      <c r="E65" s="107"/>
      <c r="F65" s="66">
        <f>F40+F63-F64</f>
        <v>0</v>
      </c>
      <c r="G65" s="67">
        <f t="shared" ref="G65:Q65" si="11">G40+G63-G64</f>
        <v>0</v>
      </c>
      <c r="H65" s="67">
        <f t="shared" si="11"/>
        <v>0</v>
      </c>
      <c r="I65" s="67">
        <f t="shared" si="11"/>
        <v>0</v>
      </c>
      <c r="J65" s="67">
        <f t="shared" si="11"/>
        <v>0</v>
      </c>
      <c r="K65" s="67">
        <f t="shared" si="11"/>
        <v>0</v>
      </c>
      <c r="L65" s="67">
        <f t="shared" si="11"/>
        <v>0</v>
      </c>
      <c r="M65" s="67">
        <f t="shared" si="11"/>
        <v>0</v>
      </c>
      <c r="N65" s="67">
        <f t="shared" si="11"/>
        <v>0</v>
      </c>
      <c r="O65" s="67">
        <f t="shared" si="11"/>
        <v>0</v>
      </c>
      <c r="P65" s="67">
        <f t="shared" si="11"/>
        <v>0</v>
      </c>
      <c r="Q65" s="67">
        <f t="shared" si="11"/>
        <v>0</v>
      </c>
      <c r="R65" s="33">
        <f t="shared" si="2"/>
        <v>0</v>
      </c>
    </row>
    <row r="66" spans="1:18" ht="12.6" customHeight="1">
      <c r="A66" s="108" t="s">
        <v>26</v>
      </c>
      <c r="B66" s="108"/>
      <c r="C66" s="108"/>
      <c r="D66" s="108"/>
      <c r="E66" s="108"/>
      <c r="F66" s="52">
        <f>F39+F65</f>
        <v>0</v>
      </c>
      <c r="G66" s="53">
        <f t="shared" ref="G66:Q66" si="12">G39+G65</f>
        <v>0</v>
      </c>
      <c r="H66" s="53">
        <f t="shared" si="12"/>
        <v>0</v>
      </c>
      <c r="I66" s="53">
        <f t="shared" si="12"/>
        <v>0</v>
      </c>
      <c r="J66" s="53">
        <f t="shared" si="12"/>
        <v>0</v>
      </c>
      <c r="K66" s="53">
        <f t="shared" si="12"/>
        <v>0</v>
      </c>
      <c r="L66" s="53">
        <f t="shared" si="12"/>
        <v>0</v>
      </c>
      <c r="M66" s="53">
        <f t="shared" si="12"/>
        <v>0</v>
      </c>
      <c r="N66" s="53">
        <f t="shared" si="12"/>
        <v>0</v>
      </c>
      <c r="O66" s="53">
        <f t="shared" si="12"/>
        <v>0</v>
      </c>
      <c r="P66" s="53">
        <f t="shared" si="12"/>
        <v>0</v>
      </c>
      <c r="Q66" s="53">
        <f t="shared" si="12"/>
        <v>0</v>
      </c>
      <c r="R66" s="53"/>
    </row>
    <row r="67" spans="1:18" ht="12.6" customHeight="1">
      <c r="R67" s="71" t="s">
        <v>46</v>
      </c>
    </row>
  </sheetData>
  <sheetProtection algorithmName="SHA-512" hashValue="GOqpgY2P0Y4E7SvFY5WrnEpoZ3FRWQr3qL4iQvdilLqwfqM2ZqbJoQkllUoNBntoQdyTVkLOJJiELxz0qX30tg==" saltValue="qQKdeKkwUqZj1FN9ZR5keQ==" spinCount="100000" sheet="1" objects="1" scenarios="1"/>
  <mergeCells count="64">
    <mergeCell ref="D26:E26"/>
    <mergeCell ref="B37:E37"/>
    <mergeCell ref="D30:E30"/>
    <mergeCell ref="B55:D56"/>
    <mergeCell ref="B41:D42"/>
    <mergeCell ref="C25:C27"/>
    <mergeCell ref="A4:E4"/>
    <mergeCell ref="A5:E5"/>
    <mergeCell ref="C17:E17"/>
    <mergeCell ref="B53:D54"/>
    <mergeCell ref="D9:E9"/>
    <mergeCell ref="C14:C16"/>
    <mergeCell ref="D14:E14"/>
    <mergeCell ref="D15:E15"/>
    <mergeCell ref="D16:E16"/>
    <mergeCell ref="C29:C31"/>
    <mergeCell ref="D29:E29"/>
    <mergeCell ref="B43:D44"/>
    <mergeCell ref="B45:D46"/>
    <mergeCell ref="B47:D48"/>
    <mergeCell ref="B49:D50"/>
    <mergeCell ref="D25:E25"/>
    <mergeCell ref="R4:R5"/>
    <mergeCell ref="A7:A21"/>
    <mergeCell ref="B7:B18"/>
    <mergeCell ref="C13:E13"/>
    <mergeCell ref="B21:E21"/>
    <mergeCell ref="D12:E12"/>
    <mergeCell ref="C18:E18"/>
    <mergeCell ref="C7:C12"/>
    <mergeCell ref="A6:C6"/>
    <mergeCell ref="B19:C20"/>
    <mergeCell ref="D19:E19"/>
    <mergeCell ref="D20:E20"/>
    <mergeCell ref="D7:E7"/>
    <mergeCell ref="D8:E8"/>
    <mergeCell ref="D10:E10"/>
    <mergeCell ref="D11:E11"/>
    <mergeCell ref="C1:F1"/>
    <mergeCell ref="A1:B1"/>
    <mergeCell ref="B65:E65"/>
    <mergeCell ref="C24:E24"/>
    <mergeCell ref="C28:E28"/>
    <mergeCell ref="D31:E31"/>
    <mergeCell ref="C22:E22"/>
    <mergeCell ref="B36:E36"/>
    <mergeCell ref="B22:B32"/>
    <mergeCell ref="C32:E32"/>
    <mergeCell ref="B33:E33"/>
    <mergeCell ref="A2:B2"/>
    <mergeCell ref="A22:A38"/>
    <mergeCell ref="B35:E35"/>
    <mergeCell ref="C23:E23"/>
    <mergeCell ref="D27:E27"/>
    <mergeCell ref="A66:E66"/>
    <mergeCell ref="B38:E38"/>
    <mergeCell ref="A39:E39"/>
    <mergeCell ref="A40:A65"/>
    <mergeCell ref="B40:E40"/>
    <mergeCell ref="B51:D52"/>
    <mergeCell ref="B57:D58"/>
    <mergeCell ref="B59:D60"/>
    <mergeCell ref="B61:D62"/>
    <mergeCell ref="B63:D64"/>
  </mergeCells>
  <phoneticPr fontId="2"/>
  <dataValidations count="4">
    <dataValidation imeMode="hiragana" allowBlank="1" showInputMessage="1" showErrorMessage="1" sqref="C1:E1 B43:C60 D7:E12 D29:E31"/>
    <dataValidation imeMode="off" allowBlank="1" showInputMessage="1" showErrorMessage="1" sqref="G1:Q4 D65:D66 A67:E65536 D32:D40 B61:C66 E2:E6 C17:C18 E32:E66 E17:E18 D28:E28 D3:D6 C13:C14 E13 C21:C25 E21:E24 C32:C42 C3:C7 D13:D26 C28:C29 B1:B19 A1:A66 R4:R65536 F2:F65536 B21:B42 S1:IV1048576 R1:R2 G6:Q65536"/>
    <dataValidation type="list" imeMode="hiragana" allowBlank="1" showInputMessage="1" showErrorMessage="1" sqref="C2:D2">
      <formula1>"千円,百万円"</formula1>
    </dataValidation>
    <dataValidation type="list" imeMode="off" allowBlank="1" showInputMessage="1" showErrorMessage="1" sqref="G5:Q5">
      <formula1>"実績,予定"</formula1>
    </dataValidation>
  </dataValidations>
  <printOptions horizontalCentered="1" verticalCentered="1"/>
  <pageMargins left="0.59055118110236227" right="0.59055118110236227" top="0.47244094488188981" bottom="0.47244094488188981" header="0.19685039370078741" footer="0.51181102362204722"/>
  <pageSetup paperSize="8" scale="67" orientation="landscape" horizontalDpi="300" verticalDpi="300" r:id="rId1"/>
  <headerFooter alignWithMargins="0">
    <oddHeader>&amp;L&amp;"Meiryo UI,標準"&amp;16資金計画表【年間】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サンプル</vt:lpstr>
      <vt:lpstr>年間資金計画表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 伸敏</dc:creator>
  <cp:lastModifiedBy>Administrator</cp:lastModifiedBy>
  <cp:lastPrinted>2022-01-05T07:20:07Z</cp:lastPrinted>
  <dcterms:created xsi:type="dcterms:W3CDTF">1997-01-08T22:48:59Z</dcterms:created>
  <dcterms:modified xsi:type="dcterms:W3CDTF">2022-01-11T02:10:01Z</dcterms:modified>
</cp:coreProperties>
</file>